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122DC93D-BF84-43BC-8B45-BEBF08A1442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1" sheetId="1" r:id="rId1"/>
    <sheet name="Аркуш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Лист1!$A$2:$H$457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6" l="1"/>
  <c r="H457" i="1"/>
  <c r="I31" i="6" l="1"/>
  <c r="I30" i="6"/>
  <c r="I58" i="6" l="1"/>
  <c r="I57" i="6"/>
  <c r="I56" i="6"/>
  <c r="F55" i="6"/>
  <c r="I55" i="6" s="1"/>
  <c r="I54" i="6"/>
  <c r="I53" i="6"/>
  <c r="I52" i="6"/>
  <c r="I51" i="6"/>
  <c r="I50" i="6"/>
  <c r="I49" i="6"/>
  <c r="I48" i="6"/>
  <c r="I47" i="6"/>
  <c r="I46" i="6"/>
  <c r="I45" i="6"/>
  <c r="I44" i="6"/>
  <c r="I43" i="6"/>
  <c r="I41" i="6"/>
  <c r="I40" i="6"/>
  <c r="I39" i="6"/>
  <c r="I38" i="6"/>
  <c r="I37" i="6"/>
  <c r="I36" i="6"/>
  <c r="I35" i="6"/>
  <c r="I34" i="6"/>
  <c r="I33" i="6"/>
  <c r="I32" i="6"/>
  <c r="I29" i="6"/>
  <c r="H28" i="6"/>
  <c r="G28" i="6"/>
  <c r="F28" i="6"/>
  <c r="E28" i="6"/>
  <c r="I27" i="6"/>
  <c r="I26" i="6"/>
  <c r="I25" i="6"/>
  <c r="I24" i="6"/>
  <c r="I23" i="6"/>
  <c r="I22" i="6"/>
  <c r="I21" i="6"/>
  <c r="I20" i="6"/>
  <c r="I19" i="6"/>
  <c r="I17" i="6"/>
  <c r="I16" i="6"/>
  <c r="I15" i="6"/>
  <c r="I14" i="6"/>
  <c r="I13" i="6"/>
  <c r="I12" i="6"/>
  <c r="I11" i="6"/>
  <c r="I10" i="6"/>
  <c r="I9" i="6"/>
  <c r="I8" i="6"/>
  <c r="I7" i="6"/>
  <c r="H6" i="6"/>
  <c r="G6" i="6"/>
  <c r="G59" i="6" s="1"/>
  <c r="F6" i="6"/>
  <c r="E6" i="6"/>
  <c r="E59" i="6" s="1"/>
  <c r="I5" i="6"/>
  <c r="I28" i="6" l="1"/>
  <c r="F59" i="6"/>
  <c r="H59" i="6"/>
  <c r="I6" i="6"/>
  <c r="H582" i="1"/>
  <c r="H271" i="1"/>
  <c r="H627" i="1"/>
  <c r="G398" i="1"/>
  <c r="F398" i="1"/>
  <c r="E398" i="1"/>
  <c r="D398" i="1"/>
  <c r="I59" i="6" l="1"/>
  <c r="H119" i="1" l="1"/>
  <c r="J697" i="1" l="1"/>
  <c r="H647" i="1" l="1"/>
  <c r="H91" i="1" l="1"/>
  <c r="H688" i="1" l="1"/>
  <c r="I113" i="1" l="1"/>
  <c r="H486" i="1" l="1"/>
  <c r="H679" i="1"/>
  <c r="E679" i="1"/>
  <c r="B562" i="1" l="1"/>
  <c r="B584" i="1" s="1"/>
  <c r="B555" i="1"/>
  <c r="H551" i="1"/>
  <c r="B547" i="1"/>
  <c r="C547" i="1"/>
  <c r="B366" i="1" l="1"/>
  <c r="H533" i="1"/>
  <c r="H327" i="1"/>
  <c r="B430" i="1" l="1"/>
  <c r="H427" i="1"/>
  <c r="B329" i="1" l="1"/>
  <c r="B539" i="1"/>
  <c r="B463" i="1"/>
  <c r="B399" i="1"/>
  <c r="A508" i="1" l="1"/>
  <c r="B233" i="1" l="1"/>
  <c r="B228" i="1"/>
  <c r="C227" i="1"/>
  <c r="B226" i="1"/>
  <c r="B193" i="1"/>
  <c r="B176" i="1"/>
  <c r="B162" i="1" l="1"/>
  <c r="B147" i="1" l="1"/>
  <c r="C131" i="1" l="1"/>
  <c r="C130" i="1"/>
  <c r="B130" i="1"/>
  <c r="B92" i="1"/>
  <c r="B89" i="1"/>
  <c r="H84" i="1"/>
  <c r="B83" i="1"/>
  <c r="H80" i="1" l="1"/>
  <c r="C76" i="1"/>
  <c r="G67" i="1" l="1"/>
  <c r="F67" i="1"/>
  <c r="C53" i="1" l="1"/>
  <c r="C52" i="1" s="1"/>
  <c r="C44" i="1"/>
  <c r="B45" i="1"/>
  <c r="B49" i="1"/>
  <c r="B50" i="1"/>
  <c r="B51" i="1"/>
  <c r="E67" i="1"/>
  <c r="D67" i="1"/>
  <c r="H67" i="1" l="1"/>
  <c r="H113" i="1"/>
</calcChain>
</file>

<file path=xl/sharedStrings.xml><?xml version="1.0" encoding="utf-8"?>
<sst xmlns="http://schemas.openxmlformats.org/spreadsheetml/2006/main" count="1412" uniqueCount="899">
  <si>
    <t>Отримувач</t>
  </si>
  <si>
    <t>Загальна вартість (грошовий еквівалент)</t>
  </si>
  <si>
    <t>Найменування допомоги (товари, послуги, грошові кошти)</t>
  </si>
  <si>
    <t>Донор (від кого отримано)</t>
  </si>
  <si>
    <t>Всього</t>
  </si>
  <si>
    <t xml:space="preserve">Комунальний заклад «Калуський геріатричний центр» Калуської міської ради </t>
  </si>
  <si>
    <t>-</t>
  </si>
  <si>
    <t>БО"100 відсотків життя  Івано-Франківськ"</t>
  </si>
  <si>
    <t>Громадська організація"Націократи"</t>
  </si>
  <si>
    <t>управління  комунальної власності  КМР</t>
  </si>
  <si>
    <t>грошові кошти</t>
  </si>
  <si>
    <t>БО "БФ"ВАВ"Краще майбутнє"</t>
  </si>
  <si>
    <t>БО БФ"Браття Прикарпаття"</t>
  </si>
  <si>
    <t xml:space="preserve">БО «БФ «СХІД-СОС» </t>
  </si>
  <si>
    <t>БО" Фонд довіра", ГО"Україна без тортур"</t>
  </si>
  <si>
    <t>БО"БФ "Я -Маріуполь"</t>
  </si>
  <si>
    <t>Філія компанії Людина в біді (CLOVEK V TISNI) в Україні</t>
  </si>
  <si>
    <t xml:space="preserve">ГО "Львівська аграрна палата" </t>
  </si>
  <si>
    <t>продукти харчування</t>
  </si>
  <si>
    <t>засоби гігієни</t>
  </si>
  <si>
    <t>функціональні ліжка</t>
  </si>
  <si>
    <t>санітарно-гігієнічні засоби</t>
  </si>
  <si>
    <t xml:space="preserve"> вживаний одяг</t>
  </si>
  <si>
    <t>миючі засоби</t>
  </si>
  <si>
    <t>ГО "Калуська міська філія "Союз-Українок"</t>
  </si>
  <si>
    <t>ТОВ"Фукс Мастила України"</t>
  </si>
  <si>
    <t>БФ" Допомога без меж"</t>
  </si>
  <si>
    <t>КНП "Новоайдарська багатопрофільна лікарня"</t>
  </si>
  <si>
    <t>Калуська СУМ в Україні</t>
  </si>
  <si>
    <t xml:space="preserve"> м.Ліппштадт Німеччина</t>
  </si>
  <si>
    <t>Молодіжна громадська організація  "Інститут суспільних ініціатив"</t>
  </si>
  <si>
    <t>КНП "Калуська міська лікарня Калуської міської ради"</t>
  </si>
  <si>
    <t>кисень</t>
  </si>
  <si>
    <t>будівельні матеріали</t>
  </si>
  <si>
    <t>БО "БФ Чисті серцем"</t>
  </si>
  <si>
    <t>Собор Святих землі Української ПЦУ</t>
  </si>
  <si>
    <t>лікарські засоби</t>
  </si>
  <si>
    <t>КНП "Івано-Франківський обласний фтизіопульмонологічний центр Івано-Франківської обласної ради"</t>
  </si>
  <si>
    <t>ДП "Медичні закупівлі України"</t>
  </si>
  <si>
    <t>Первинна профспілкова організація лікарні КНП "Калуська міська лікарня"</t>
  </si>
  <si>
    <t>БО "100 відсотків життя Івано-Франківськ"</t>
  </si>
  <si>
    <t>обладнання для анестезії та реанімації</t>
  </si>
  <si>
    <t>медичні інструменти</t>
  </si>
  <si>
    <t>ком'пютерне обладнання</t>
  </si>
  <si>
    <t>ГО "Націократи"</t>
  </si>
  <si>
    <t>ГО "Чисті серця Калуш"</t>
  </si>
  <si>
    <t>ГО "Фонд відновлення України"</t>
  </si>
  <si>
    <t>ГО "Браття з Прикарпаття"</t>
  </si>
  <si>
    <t>ТОВ "Блус Фарма"</t>
  </si>
  <si>
    <t>ВГО "Всеукраїнська рада реанімації та екстренної медичної допомоги"</t>
  </si>
  <si>
    <t>ТОВ "Мові Хелс"</t>
  </si>
  <si>
    <t>КНП "ОКІЛ ІФ ОР"</t>
  </si>
  <si>
    <t>Івано-Франківська організація   Товариства Червоного хреста</t>
  </si>
  <si>
    <t>ТОВ "Карпатнафтохім"</t>
  </si>
  <si>
    <t>Благодійний фонд  "Підгір'я"</t>
  </si>
  <si>
    <t>ТОВ "Гледфарм ЛТД"</t>
  </si>
  <si>
    <t>МП "ТКМ"(ТОВ "МП Туризм Комерція менеджмент ")</t>
  </si>
  <si>
    <t>ТОВ "Медкомп сервіс"</t>
  </si>
  <si>
    <t>МБФ "Альянс громадського здоров'я"</t>
  </si>
  <si>
    <t xml:space="preserve">  ПП  ВКФ  "Скайінвест"</t>
  </si>
  <si>
    <t>ГО "Сильно"</t>
  </si>
  <si>
    <t>ДУ "Центр громадського здров'я МОЗ України"</t>
  </si>
  <si>
    <t>АТ "Київський вітамінний завод"</t>
  </si>
  <si>
    <t>ХО БФ "Мангуст"</t>
  </si>
  <si>
    <t>БО Німеччина м. Кельн</t>
  </si>
  <si>
    <t>КНП "Стоматологічна поліклініка  Калуської міської ради"</t>
  </si>
  <si>
    <t>КНП "ІФОКІЛ ІФ ОР"</t>
  </si>
  <si>
    <t>БО "Благодійний фонд МУВ Юкрейн"</t>
  </si>
  <si>
    <t>КП "Обласний аптечний склад"</t>
  </si>
  <si>
    <t>КНП "Івано-Франківська обласна дитяча клінічна лікарня Івано-Франківської обласної ради"</t>
  </si>
  <si>
    <t>ДП "Укрвакцина" МОЗ України</t>
  </si>
  <si>
    <t>Територіальний центр соціального обслуговування м. Калуша</t>
  </si>
  <si>
    <t>БФ "Підгір'я"</t>
  </si>
  <si>
    <t xml:space="preserve">                                                                                                         </t>
  </si>
  <si>
    <t xml:space="preserve">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</si>
  <si>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</t>
  </si>
  <si>
    <t xml:space="preserve">                                                   </t>
  </si>
  <si>
    <t>Івано-Франківська ОДА,ОВА</t>
  </si>
  <si>
    <t>БФ "Рокада"</t>
  </si>
  <si>
    <t>Управління комунальної власності міської ради</t>
  </si>
  <si>
    <t>ДЮСШ</t>
  </si>
  <si>
    <t>Калуський ліцей №3</t>
  </si>
  <si>
    <t>Калуський ліцей №1</t>
  </si>
  <si>
    <t>генератори</t>
  </si>
  <si>
    <t>КП "Калуська енергетична компанія"</t>
  </si>
  <si>
    <t>ЗДО "Ластівка"</t>
  </si>
  <si>
    <t>Словацька республіка</t>
  </si>
  <si>
    <t>ГО «SAVE THE CHILDREN»</t>
  </si>
  <si>
    <t>Міжнародна організація з міграції «МОМ»</t>
  </si>
  <si>
    <t>Управління комунальної власності Калуської міської ради</t>
  </si>
  <si>
    <t>Польська республіка</t>
  </si>
  <si>
    <t>БФ «Стабілізейшин суппорт сервіс»</t>
  </si>
  <si>
    <t xml:space="preserve">територіальний центр соціального обслуговування м. Калуша   </t>
  </si>
  <si>
    <t>Програма розвитку ООН</t>
  </si>
  <si>
    <t>Управління Верховного комісара ООН у справах біженців</t>
  </si>
  <si>
    <t xml:space="preserve">Всього </t>
  </si>
  <si>
    <t>Служба у справах дітей Калуської міської ради</t>
  </si>
  <si>
    <t>КП "Міськсвітло"</t>
  </si>
  <si>
    <t>м. Лар</t>
  </si>
  <si>
    <t xml:space="preserve"> світильники Solarleuchte Serie WARRIOR 40</t>
  </si>
  <si>
    <t>БО "БФ МУВ Юкрейн"</t>
  </si>
  <si>
    <t>ФК "Людина в біді"</t>
  </si>
  <si>
    <t>побутова техніка</t>
  </si>
  <si>
    <t>Water Mission</t>
  </si>
  <si>
    <t>Правовий простір</t>
  </si>
  <si>
    <t>ВТ "Просвіта"</t>
  </si>
  <si>
    <t>Управління культури, національностей та релігій міської ради</t>
  </si>
  <si>
    <t xml:space="preserve"> БО "БФ "Крила підтримки"</t>
  </si>
  <si>
    <t>Національна асоціація дослідників Голодомору-геноциду українців</t>
  </si>
  <si>
    <t>книги</t>
  </si>
  <si>
    <t>ТОВ "Ґудвеллі Україна"</t>
  </si>
  <si>
    <t>Благодійний фонд  "Дружня рука допомоги"</t>
  </si>
  <si>
    <t>Проєкт "Польська полиця в Україні"</t>
  </si>
  <si>
    <t>Централізована бібліотечна система Калуської міської ради</t>
  </si>
  <si>
    <t>ГО "Український ПЕН"</t>
  </si>
  <si>
    <t xml:space="preserve">БО «Благодійний Фонд «Чисті Серцем» </t>
  </si>
  <si>
    <t>Проєкт "Німецька полиця в Україні"</t>
  </si>
  <si>
    <t>ГО "Кризовий  Медіа-центр "Сіверський Донець"</t>
  </si>
  <si>
    <t>КЗ ПК "Мінерал"</t>
  </si>
  <si>
    <t>ГО "Український центр дослідження проблем безпеки імені Дмитра Тимчука"</t>
  </si>
  <si>
    <t>ГО Калуська міська філія "Союз Українок"</t>
  </si>
  <si>
    <t>всього</t>
  </si>
  <si>
    <t>Територіальний центр соціального  обслуговування м. Калуша</t>
  </si>
  <si>
    <t>каркаси, матраци</t>
  </si>
  <si>
    <t>Управління молоді та спорту міської ради</t>
  </si>
  <si>
    <t>Управління соціального захисту населення Калуської міської ради</t>
  </si>
  <si>
    <t>КНП "Калуська ЦРЛ"</t>
  </si>
  <si>
    <t>ФОП Шаповал А.Ю</t>
  </si>
  <si>
    <t>БФ"Прем'єр Уржанс Інтернасьональ"</t>
  </si>
  <si>
    <t>медикаменти</t>
  </si>
  <si>
    <t>КНП “Обласна клінічна лікарня  Івано-Франківської обласної ради”</t>
  </si>
  <si>
    <t>інструменти, вироби медичного призначення</t>
  </si>
  <si>
    <t>Благодійник  Ілона Маска</t>
  </si>
  <si>
    <t>обладнання  “Старлінк “</t>
  </si>
  <si>
    <t>РГ Собору «Святих  Землі  Української» УПЦ (ПЦУ) м. Калуш Калуського району Івано-Франківської області</t>
  </si>
  <si>
    <t>D.D.F.Польська цивільна спілка</t>
  </si>
  <si>
    <t>інвентар, постільна білизна</t>
  </si>
  <si>
    <t>ТОВ "КЕС-УА ХОЛДИНГ"</t>
  </si>
  <si>
    <t>миючі засоби, продукти харчування, медикаменти</t>
  </si>
  <si>
    <t>генератор, олива</t>
  </si>
  <si>
    <t>БО "БФ "Смарт  Медікал  Ейд ЮА"</t>
  </si>
  <si>
    <t>медичне обладнання</t>
  </si>
  <si>
    <t>БО “Благодійний фонд”Християнська  Місія”</t>
  </si>
  <si>
    <t>ТЗОВ Фірма "Волиньфарм"</t>
  </si>
  <si>
    <t>Благодійник Бутусіна Т.В.</t>
  </si>
  <si>
    <t>БО "Благодійний фонд допомоги  невиліковно хворим "Мати Тереза"</t>
  </si>
  <si>
    <t xml:space="preserve">медичні вироби </t>
  </si>
  <si>
    <t>медичні вироби, лікарські засоби</t>
  </si>
  <si>
    <t>медичні вироби , лікарські засоби</t>
  </si>
  <si>
    <t>медичні вироби</t>
  </si>
  <si>
    <t xml:space="preserve">медичне обладнання та медичні  вироби </t>
  </si>
  <si>
    <t xml:space="preserve"> медичні вироби , меблі, вогнегасники, штативи</t>
  </si>
  <si>
    <t>індивідуальний навчальний набір - рюкзак</t>
  </si>
  <si>
    <t>триколісний велосипед електричний вантажний дорослий з двома багажними кошиками</t>
  </si>
  <si>
    <t>спортивний комплекс "Лабіринт"</t>
  </si>
  <si>
    <t>вогнегасники</t>
  </si>
  <si>
    <t>ФОП Матуляк О.П.</t>
  </si>
  <si>
    <t>обладнання</t>
  </si>
  <si>
    <t>ВБО "Благодійний фонд Родини Жебрівських"</t>
  </si>
  <si>
    <t>ГО КМФ "Союз українок"</t>
  </si>
  <si>
    <t>Громадська організація “Степ -Ін Україна</t>
  </si>
  <si>
    <t>ТОВ “Фармасел”</t>
  </si>
  <si>
    <t xml:space="preserve">ТОВ”Асіно Україна” </t>
  </si>
  <si>
    <t xml:space="preserve">медичні вироби, меблі </t>
  </si>
  <si>
    <t>Благодійний фонд “Оберіг  нації”</t>
  </si>
  <si>
    <t>БО “Благодійний фонд Християнська медична асоціація України"</t>
  </si>
  <si>
    <t>БО "Благодійний фонд "Фонд Кличко"</t>
  </si>
  <si>
    <t>господарський інвентар</t>
  </si>
  <si>
    <t xml:space="preserve"> Державна установа “Центер громадського здоров'я Міністерства охорони здоров'я України”</t>
  </si>
  <si>
    <t>БО “Благодійний фонд НОВА ЮКРЕЙН"</t>
  </si>
  <si>
    <t xml:space="preserve"> Громадська організація “Ротарі Клуб  Київ Інтернешенал”</t>
  </si>
  <si>
    <t>білизна</t>
  </si>
  <si>
    <t>БО “Фундація Дім Рональда Макдональда в Україні"</t>
  </si>
  <si>
    <t xml:space="preserve">ГО “Сильно “ </t>
  </si>
  <si>
    <t> ДУ «Івано-Франківський обласний центр контролю та профілактики хвороб МОЗ Украіни»</t>
  </si>
  <si>
    <t>ФОП Боднаренко К.А.</t>
  </si>
  <si>
    <t>медикаменти, медичні вироби</t>
  </si>
  <si>
    <t xml:space="preserve"> ПП виробничо комерційна фірма “Скайнінвест”</t>
  </si>
  <si>
    <t>ГО "Жіночий рух "За майбутнє"</t>
  </si>
  <si>
    <t>БО“Дружня рука  Допомоги”</t>
  </si>
  <si>
    <t>Благодійник Фуфалько О.Ю.</t>
  </si>
  <si>
    <t>ГО "Асоціація української миротворчої школи”</t>
  </si>
  <si>
    <t>Представництво міжнародного медичного корпусу в Україні</t>
  </si>
  <si>
    <t>автомобіль (реанімобіль)</t>
  </si>
  <si>
    <t>ПРАТ "Вінницький завод "Маяк"</t>
  </si>
  <si>
    <t>господарські товари</t>
  </si>
  <si>
    <t>БО "БФ "ЮА брокери без кордонів Україна"</t>
  </si>
  <si>
    <t>ХМГО "Асоціація 21 століття"</t>
  </si>
  <si>
    <t>Всесвітня організація  охорони здоров'я  “Європейське регіональне бюро”</t>
  </si>
  <si>
    <t>медичні вироби, медикаменти</t>
  </si>
  <si>
    <t>медичне обладнання, медикаменти, дитяче харчування, продукти харчування</t>
  </si>
  <si>
    <t>БО “БФ волонтерська спільнота допомагаємо”</t>
  </si>
  <si>
    <t>ТОВ “Платформа ЮА”</t>
  </si>
  <si>
    <t>ТОВ “Блус фарма”</t>
  </si>
  <si>
    <t xml:space="preserve">  БФ Народонаселення ООН (ФН ООН)</t>
  </si>
  <si>
    <t>медикаменти, інструменти</t>
  </si>
  <si>
    <t>ТОВ “Діамед центр”</t>
  </si>
  <si>
    <t>ТОВ “Рехафлекс”</t>
  </si>
  <si>
    <t>ГО “УФРА”</t>
  </si>
  <si>
    <t>ГО “БФ “Пацієнти України”</t>
  </si>
  <si>
    <t xml:space="preserve">“Благодійний фонд “ “Тріумф Герценса” </t>
  </si>
  <si>
    <t xml:space="preserve"> ПРАТ "ІНДАР"</t>
  </si>
  <si>
    <t>ТОВ " Медилайн"</t>
  </si>
  <si>
    <t>Б.О “Всеукраїнська мережа людей які живуть з ВІЛ/СНІД”</t>
  </si>
  <si>
    <t>ФОП Мірза К.Т.</t>
  </si>
  <si>
    <t>ТзОВ “Подорожник Станіслав”</t>
  </si>
  <si>
    <t>обладнання, медичний одяг, білизна</t>
  </si>
  <si>
    <t>БО БФ “Хуманош Україна”</t>
  </si>
  <si>
    <t>медикаменти, медичне обладнання</t>
  </si>
  <si>
    <t>ТЗОВ “Дельта -98"</t>
  </si>
  <si>
    <t>БО “БФ “Глобал Емпавермент Мішн ЮА”</t>
  </si>
  <si>
    <t>КНП МКЛ №1 ІФ МР</t>
  </si>
  <si>
    <t>Б.О “Релігійна громада християн віри євагнельськоїЇ церки " Благодать ”</t>
  </si>
  <si>
    <t>БО "БФ" "ВС "Допомагаємо разом"</t>
  </si>
  <si>
    <t>інвентар, медичні вироби</t>
  </si>
  <si>
    <t>продукти харчування, медичний інвентар</t>
  </si>
  <si>
    <t>теплова енергія, пара</t>
  </si>
  <si>
    <t>Міжнародний Медичний Корпус України</t>
  </si>
  <si>
    <t>транспорт</t>
  </si>
  <si>
    <t>засоби гігієни, медичні вироби</t>
  </si>
  <si>
    <t>медикаменти, медичний інвентар</t>
  </si>
  <si>
    <t>БО "Об'єднані  перемагати"</t>
  </si>
  <si>
    <t>Бюро  Всесвітньої організації охорони здоровя (ВООЗ) в Україні</t>
  </si>
  <si>
    <t>медичний інвентар</t>
  </si>
  <si>
    <t>медикаменти, постільна білизна</t>
  </si>
  <si>
    <t>медичний інвентар, медичні вироби</t>
  </si>
  <si>
    <t>ДУ ІФ Центр контролю та профілактики хвороб МОЗ</t>
  </si>
  <si>
    <t>інвентар</t>
  </si>
  <si>
    <t>медикаменти, гігєнічні засоби</t>
  </si>
  <si>
    <t>медичне обладнання, медикаменти</t>
  </si>
  <si>
    <t>ТОВ "Медичний центр М.Т.К."</t>
  </si>
  <si>
    <t>сонячні панелі, інвертора, кріплення, інструменти, обладнання</t>
  </si>
  <si>
    <t>БО "БФ Українська єдність»</t>
  </si>
  <si>
    <t>Монастир ЗВС Івано-Франківську</t>
  </si>
  <si>
    <t>АТ “Київмедпрепарат “</t>
  </si>
  <si>
    <t>Департамент охорони здоров'я ОДА</t>
  </si>
  <si>
    <t>медичні вироби, меблі , сонячні панелі, інвентар</t>
  </si>
  <si>
    <t>БО "МБФ "Сприяння розвитку  медицини"</t>
  </si>
  <si>
    <t>АТ «Галичфарм»</t>
  </si>
  <si>
    <t xml:space="preserve"> медикаменти</t>
  </si>
  <si>
    <t>Благодійний фонд “Коло”</t>
  </si>
  <si>
    <t>інвертор</t>
  </si>
  <si>
    <t>ФОП Хемич Т.П.</t>
  </si>
  <si>
    <t>гігієнічні засоби, білизна</t>
  </si>
  <si>
    <t>ГО "Громадський простір Калуш ”</t>
  </si>
  <si>
    <t>ТзОВ "Євлогія  Захід”</t>
  </si>
  <si>
    <t>ГО“Громадський рух “Об'єднані ”</t>
  </si>
  <si>
    <t>КНП “Центральна міська клінічна лікарня Івано-Франківської міської ради”</t>
  </si>
  <si>
    <t>БФ "INVICTO”</t>
  </si>
  <si>
    <t>ПРАТ "Фармацевтична фірма Дарниця”</t>
  </si>
  <si>
    <t>БО "БФ Об'єднання"</t>
  </si>
  <si>
    <t>БО БФ "Новий вибір"</t>
  </si>
  <si>
    <t>БО БФ "Хелп фор Юкрейн"</t>
  </si>
  <si>
    <t>БО БФ "Українська Єдність"</t>
  </si>
  <si>
    <t>ТОВ " БаДМ"</t>
  </si>
  <si>
    <t>КНП "Єзупільська міська лікарня"</t>
  </si>
  <si>
    <t>БО БФ  "Браття Прикарпаття"</t>
  </si>
  <si>
    <t>БФ "Пліч-о-пліч"</t>
  </si>
  <si>
    <t>БО "БФ Родини Веселого"</t>
  </si>
  <si>
    <t>ГО "Народна Самооборона Львівщини"</t>
  </si>
  <si>
    <t>КНП "Прикарпатський клінічний онкологічний центр Івано-Франківської обласної ради"</t>
  </si>
  <si>
    <t>БО "Мальтійська Служба Допомоги"</t>
  </si>
  <si>
    <t>ТзОВ"Науково виробничафірма «Мікрохім"</t>
  </si>
  <si>
    <t xml:space="preserve"> ГО "Браття з Прикарпаття"</t>
  </si>
  <si>
    <t>ТОВ "Польфарма ЮА"</t>
  </si>
  <si>
    <t>ГО "Калуський Тил"</t>
  </si>
  <si>
    <t>МБФ "Альянс громадського здоров´я"</t>
  </si>
  <si>
    <t>БО "UKRAINE CRISIS APPEAL RAWCS" (Союз Українських Організацій Австралії)</t>
  </si>
  <si>
    <t>БФ "Інститут розвитку сімї та дитини"</t>
  </si>
  <si>
    <t>ФОП Мельник О.</t>
  </si>
  <si>
    <t>ТзОВ “Мост АЙ ТІ"</t>
  </si>
  <si>
    <t xml:space="preserve"> медичне обладнання</t>
  </si>
  <si>
    <t>КНП Обласний  клінічний центр екстерної медичної допомоги  та медицини  катастроф Івано-Франківської обл.ради</t>
  </si>
  <si>
    <t>ВП "ВОІВЗСУБД"  у Тячівському районі</t>
  </si>
  <si>
    <t>електрогенератор</t>
  </si>
  <si>
    <t>відеоендоскопічна система</t>
  </si>
  <si>
    <t>сонячні панелі</t>
  </si>
  <si>
    <t>генератор</t>
  </si>
  <si>
    <t>Міжнародна організація з міграції (МОМ)</t>
  </si>
  <si>
    <t>ГО "Ротарі клуб Київ інтернешл"</t>
  </si>
  <si>
    <t>ГО "Гоулокал"</t>
  </si>
  <si>
    <t>ПП" Інтерсклад"</t>
  </si>
  <si>
    <t>Калуський МЦ ПМСД Калуської міської ради</t>
  </si>
  <si>
    <t>Департамент освіти і науки ОДА</t>
  </si>
  <si>
    <t>СОС Дитячі містечка України</t>
  </si>
  <si>
    <t>вогнегасник</t>
  </si>
  <si>
    <t xml:space="preserve">ГО "Чисті серця" </t>
  </si>
  <si>
    <t>Управління молоді та спортку міської ради</t>
  </si>
  <si>
    <t>ДУ "Івано-Франківський  ОЦКПХ МОЗ"</t>
  </si>
  <si>
    <t>Дитячий фонд ООН (ЮНІСЕФ)</t>
  </si>
  <si>
    <t>БФ "Чисті серцем"</t>
  </si>
  <si>
    <t>Управління з питань надзвичайних ситуацій міської ради"</t>
  </si>
  <si>
    <t>БО "Українська освітня платформа"</t>
  </si>
  <si>
    <t>ЮНІСЕФ</t>
  </si>
  <si>
    <t>піддон дерев'яний</t>
  </si>
  <si>
    <t>ГО "Чисті Серця Калуш"</t>
  </si>
  <si>
    <t>Управління освіти міської ради</t>
  </si>
  <si>
    <t>Калуський районний відділ ДУ "Івано-Франківський ОЦКПХ МОЗ України"</t>
  </si>
  <si>
    <t>Благодійний фонд "СОС Дитячі містечка" України</t>
  </si>
  <si>
    <t>вогнегасники ВВК-1,4</t>
  </si>
  <si>
    <t>ГО "Асоціація Української Миротворчої Школи"</t>
  </si>
  <si>
    <t>Департамент освіти і науки Івано-Франківської ОДА</t>
  </si>
  <si>
    <t>Івано-Франківська обласна організація "Товариство Чесного Хреста України"</t>
  </si>
  <si>
    <t>Державна наукова установа "Інститут модернізації змісту освіти"</t>
  </si>
  <si>
    <t>підручники</t>
  </si>
  <si>
    <t xml:space="preserve">Голинський ліцей </t>
  </si>
  <si>
    <t>Відокремлений підрозділ «Terre des Hommes - Надання допомоги дітям по всьому світу - Фонд» в Україні</t>
  </si>
  <si>
    <t>ТОВ "Таркет Вінісін"</t>
  </si>
  <si>
    <t>Громадська організація</t>
  </si>
  <si>
    <t>Благодійний фонд "РОКАДА"</t>
  </si>
  <si>
    <t>Благодійний фонд "Чисті серцем"</t>
  </si>
  <si>
    <t>ТОВ "Дружба Агро-ІФ"</t>
  </si>
  <si>
    <t>Асоціація футболу</t>
  </si>
  <si>
    <t>спортінвентар</t>
  </si>
  <si>
    <t>ПП "ІННОКС"</t>
  </si>
  <si>
    <t>ГО "Мостищанський господар"</t>
  </si>
  <si>
    <t>Меценати</t>
  </si>
  <si>
    <t>ГО"Асоціація Української миротворчої школи"</t>
  </si>
  <si>
    <t>ГО "Єврокарпатська ініціатива"</t>
  </si>
  <si>
    <t>покриття з ПВХ</t>
  </si>
  <si>
    <t>Благодійні фонд "Чисті Серцем"</t>
  </si>
  <si>
    <t>Учні ліцею</t>
  </si>
  <si>
    <t>м'яч футбольний, волейбольний</t>
  </si>
  <si>
    <t>Молодіжна громадська організація "Інститут суспільних ініціатив"</t>
  </si>
  <si>
    <t>Калуський ліцей №6</t>
  </si>
  <si>
    <t>Благодійна організація</t>
  </si>
  <si>
    <t>ГО " Чисті серця Калуш"</t>
  </si>
  <si>
    <t>Ів-Франківське  державне підприємство по торгівлі</t>
  </si>
  <si>
    <t>бібліотечний фонд</t>
  </si>
  <si>
    <t>БО"Іскра"</t>
  </si>
  <si>
    <t>безкоштовне харчування учнів</t>
  </si>
  <si>
    <t>Благодійники</t>
  </si>
  <si>
    <t>Управління з питань надзвичайних ситуацій міської ради</t>
  </si>
  <si>
    <t>БФ "РОКАДА"</t>
  </si>
  <si>
    <t>ГО "Громадський центр "Еталон"</t>
  </si>
  <si>
    <t>набір для конструювання "Робототехніка"</t>
  </si>
  <si>
    <t>МБФ "Смолоскип"</t>
  </si>
  <si>
    <t>художня література</t>
  </si>
  <si>
    <t>ФОП Гелемей О.І.</t>
  </si>
  <si>
    <t>GOETHE INSTITUT</t>
  </si>
  <si>
    <t>ТОВ "Спортлаб"</t>
  </si>
  <si>
    <t>БО "БФ "Айстра України"</t>
  </si>
  <si>
    <t>лінолеум</t>
  </si>
  <si>
    <t>Громадська організація "Всеукраїнський демократичний  форум"</t>
  </si>
  <si>
    <t>ГО  "Інститут миру і порозуміння"</t>
  </si>
  <si>
    <t>ФОП Полецька М.В</t>
  </si>
  <si>
    <t>ТЗОВ "Видавництво "Астон"</t>
  </si>
  <si>
    <t>ТОВ "Видавництво "Богдан"</t>
  </si>
  <si>
    <t>ТОВ "Видавництво "Ранок"</t>
  </si>
  <si>
    <t>ТОВ "Видавництво "Генеза"</t>
  </si>
  <si>
    <t>Калуський ліцей № 7</t>
  </si>
  <si>
    <t>безкоштовне харчування учнів пільгових категорій</t>
  </si>
  <si>
    <t>ДУ Івано-Франківський обласний центр контролю та профілактики хвороб МОЗ України</t>
  </si>
  <si>
    <t>МБО "БФ "СОС Дитячі  містечка" Україна</t>
  </si>
  <si>
    <t>Видавництво "Ірбіс Комікси"</t>
  </si>
  <si>
    <t>ТОВ "Видавництво  Богдан"</t>
  </si>
  <si>
    <t>ТОВ "Видавництво "Алатон"</t>
  </si>
  <si>
    <t>ТОВ "Методика Паблішинг"</t>
  </si>
  <si>
    <t>ТзОВ "Видавництво Астон"</t>
  </si>
  <si>
    <t>ФОП Стефанишин В.Б.</t>
  </si>
  <si>
    <t>Калуський науковий ліцей ім. Д.Бахматюка</t>
  </si>
  <si>
    <t>Батьки ліцею</t>
  </si>
  <si>
    <t>ГО «Чисті  серця Калуш»</t>
  </si>
  <si>
    <t xml:space="preserve">Департамент освіти і науки Івано-Франківської ОДА </t>
  </si>
  <si>
    <t>БО "ФГМХ "Захист"</t>
  </si>
  <si>
    <t>ТОВ «НоваПей»</t>
  </si>
  <si>
    <t>ГО Asnronomy for Equity (США)</t>
  </si>
  <si>
    <t>телескоп, бінокль</t>
  </si>
  <si>
    <t>Калуський ліцей №2</t>
  </si>
  <si>
    <t>література</t>
  </si>
  <si>
    <t xml:space="preserve"> ЮНІСЕФ</t>
  </si>
  <si>
    <t>відходи лінолеуму</t>
  </si>
  <si>
    <t>ТзОВ "Таркетт Вінісін"</t>
  </si>
  <si>
    <t>БО "МБФ "Ренессанс Україна"</t>
  </si>
  <si>
    <t>шкільне обладнання</t>
  </si>
  <si>
    <t>ФОП Самборська М.В.</t>
  </si>
  <si>
    <t>ФОП Литвинський О.В.</t>
  </si>
  <si>
    <t>ФОП Богусевич В.Я.</t>
  </si>
  <si>
    <t>КП "Калушавтодор"</t>
  </si>
  <si>
    <t>піддони дерев'яні</t>
  </si>
  <si>
    <t>парти, стільці</t>
  </si>
  <si>
    <t>Управління освіти Калуської міської ради</t>
  </si>
  <si>
    <t>Сташко Р.Р.</t>
  </si>
  <si>
    <t>жалюзі</t>
  </si>
  <si>
    <t>Брикульський О.В.</t>
  </si>
  <si>
    <t>набір для гри у бамбінтон</t>
  </si>
  <si>
    <t>Коломиєць І.І.</t>
  </si>
  <si>
    <t>БФ "Флоріум"</t>
  </si>
  <si>
    <t>цибулини тюльпанів</t>
  </si>
  <si>
    <t>Молодіжна рада при Калуській міській раді</t>
  </si>
  <si>
    <t>Гуцул Г.Б.</t>
  </si>
  <si>
    <t>стенди для класу безпеки</t>
  </si>
  <si>
    <t>БФ "Чисті серця"</t>
  </si>
  <si>
    <t>Ідея Банк</t>
  </si>
  <si>
    <t xml:space="preserve">стіл письмовий </t>
  </si>
  <si>
    <t>ТОВ "Віва-декор"</t>
  </si>
  <si>
    <t>комплект форми</t>
  </si>
  <si>
    <t>ФОП Посацька І.М.</t>
  </si>
  <si>
    <t>хімічні речовини, жалюзі</t>
  </si>
  <si>
    <t>БФ "Фонд Кличко"</t>
  </si>
  <si>
    <t xml:space="preserve">спортінвентар </t>
  </si>
  <si>
    <t>Консульство України в Малазі</t>
  </si>
  <si>
    <t>Територіальний центр соціального обслуговування м.Калуш</t>
  </si>
  <si>
    <t xml:space="preserve">каркаси, матраци, </t>
  </si>
  <si>
    <t>ГО "Д.О.М.48.24" в рамках проектк "Жінеоче лідерство на шляху відновлення України"</t>
  </si>
  <si>
    <t>облаштування вузла з душовими кабінами для дітей з інвалідністю</t>
  </si>
  <si>
    <t>Калуський районний відділ ДУ ІФ ОЦПХ МОЗ</t>
  </si>
  <si>
    <t>маска медична</t>
  </si>
  <si>
    <t>Даріуш Ізак   ( м. Кендзежин-Козьле, Польща)</t>
  </si>
  <si>
    <t>спортивний інвентар</t>
  </si>
  <si>
    <t>Департамент освіти і науки України</t>
  </si>
  <si>
    <t>Грошова допомога від Дитячого фонду Організації Об'єднаних Націй UNICEF Ukraine</t>
  </si>
  <si>
    <t>Калуський ліцей №4</t>
  </si>
  <si>
    <t>Калуська початкова школа № 11</t>
  </si>
  <si>
    <t>ГО "Чисті серця Калуш "</t>
  </si>
  <si>
    <t>ПП Заболотний</t>
  </si>
  <si>
    <t>банер "Прапор України"</t>
  </si>
  <si>
    <t>книга</t>
  </si>
  <si>
    <t>Копанківська гімназія</t>
  </si>
  <si>
    <t>Кропивницька гімназія</t>
  </si>
  <si>
    <t>ФОП Сидорів І.О.</t>
  </si>
  <si>
    <t>лавочки</t>
  </si>
  <si>
    <t>МБО “БФ “СОС Дитячі Містечка” Україна</t>
  </si>
  <si>
    <t>ФОП Відливана Г.П.</t>
  </si>
  <si>
    <t>Батьківський комітет</t>
  </si>
  <si>
    <t>ФОП Сидорів Т.В.</t>
  </si>
  <si>
    <t>Пійлівський ліцей</t>
  </si>
  <si>
    <t>БО "БФ "Чисті Серцем"</t>
  </si>
  <si>
    <t xml:space="preserve">Калуська РДА </t>
  </si>
  <si>
    <t>автобус</t>
  </si>
  <si>
    <t>Сівка-Калуська гімназія</t>
  </si>
  <si>
    <t>Калуський районний відділ ДУ Івано-Франківський ОЦКПХ МОЗ України</t>
  </si>
  <si>
    <t xml:space="preserve">вогнегасник ВВК-1,4 </t>
  </si>
  <si>
    <t>ГО "Асоціація Української Миротворчої Школи"   (Департамент освіти і науки ОДА)</t>
  </si>
  <si>
    <t>Студінська гімназія</t>
  </si>
  <si>
    <t>ФОП Біланчук О.М.</t>
  </si>
  <si>
    <t>ФОП Зварич І.І.</t>
  </si>
  <si>
    <t>ТОВ «Агро-Галич-ІФ»</t>
  </si>
  <si>
    <t>БО"Україннська освітня платформа"</t>
  </si>
  <si>
    <t>ФОП Торунов О.П.</t>
  </si>
  <si>
    <t>ФОП Неборак А.М.</t>
  </si>
  <si>
    <t>БФ"Розвиток рідного Поділля"</t>
  </si>
  <si>
    <t>ТОВ "Рідна земля АГРО"</t>
  </si>
  <si>
    <t>стелаж</t>
  </si>
  <si>
    <t>БФ"Чисті серцем"</t>
  </si>
  <si>
    <t>ТОВ "Computer Logic Group"</t>
  </si>
  <si>
    <t>Тужилівська гімназія</t>
  </si>
  <si>
    <t xml:space="preserve">ГО "Асоціація Української Миротворчої Школи"  </t>
  </si>
  <si>
    <t>ТОВ " СП Будучність"</t>
  </si>
  <si>
    <t>фундаментні блоки</t>
  </si>
  <si>
    <t>кулери, контейнери, наплічники,іговий набір Лего, комплект демонстраційного обладнання</t>
  </si>
  <si>
    <t>ЗДО "Барвінок"</t>
  </si>
  <si>
    <t xml:space="preserve">бокс "Навчально-розвивальні матеріали для закладів дошкільної освіти" </t>
  </si>
  <si>
    <t>Управління  комунальної власності міської ради</t>
  </si>
  <si>
    <t xml:space="preserve">металопластикові двері, генератор </t>
  </si>
  <si>
    <t>ЮНІСЕФ (Управління освіти міської ради)</t>
  </si>
  <si>
    <t>ЗДО "Журавлик"</t>
  </si>
  <si>
    <t>вогнегасник ВВК-1,4</t>
  </si>
  <si>
    <t>Івано-Франківська обласна організація товариства Червоного Хреста України</t>
  </si>
  <si>
    <t>Асоціація "Енергоефективні міста України"</t>
  </si>
  <si>
    <t>ЗДО (ясла-садок) "Золотий ключик"</t>
  </si>
  <si>
    <t>Швейцарська благодійна організація MEDAIR</t>
  </si>
  <si>
    <t>Калуський районний відділ ДУ "Івано-Франківський ОЦ КПХ МОЗ Укаїни"</t>
  </si>
  <si>
    <t>контейнер для води</t>
  </si>
  <si>
    <t xml:space="preserve"> Благодійна організація "Благодійний фонд мальовниче Прикарпаття"</t>
  </si>
  <si>
    <t>КП  "Калушавтодор"</t>
  </si>
  <si>
    <t>Івано-Франківське архієпархіальне управління укр. Греко-католицької церкви</t>
  </si>
  <si>
    <t>Філія компанії " Людина в біді"</t>
  </si>
  <si>
    <t>антисептик- дезіфектор</t>
  </si>
  <si>
    <t>ТЗОВ "Таркетт Вінісін"</t>
  </si>
  <si>
    <t>ЗДО "Калинка"</t>
  </si>
  <si>
    <t>ЗДО "Кобзарик"</t>
  </si>
  <si>
    <t>бокси "Навчально-розважальні матеріали для ЗДО", плакати, посібники</t>
  </si>
  <si>
    <t>ЗДО (ясла-садок) "Росинка"</t>
  </si>
  <si>
    <t>БО "БФ Посмішка ЮА"</t>
  </si>
  <si>
    <t>SAVE THE CHILDREN</t>
  </si>
  <si>
    <t>ЗДО  "Струмочок"</t>
  </si>
  <si>
    <t>Івано-Франківська ОДА</t>
  </si>
  <si>
    <t>ЗДО (ясла-садок) "Червона шапочка"</t>
  </si>
  <si>
    <t>ЗДО (ясла-садок) "Ягідка"</t>
  </si>
  <si>
    <t>пледи, каремати</t>
  </si>
  <si>
    <t xml:space="preserve"> контейнер пластиковий</t>
  </si>
  <si>
    <t>Центр художньої творчості дітей, юнацтва та молоді Калуської міської ради</t>
  </si>
  <si>
    <t>Калуський ліцей №10</t>
  </si>
  <si>
    <t>ТзОВ "Карпатнафтохім"</t>
  </si>
  <si>
    <t>БО"Українська освітня платформа"</t>
  </si>
  <si>
    <t>ФОП Семеніхіна Л.Ф.</t>
  </si>
  <si>
    <t>безоплатне харчування учнів</t>
  </si>
  <si>
    <t>ТОВ "ФЕАР РІТЕЙЛ"</t>
  </si>
  <si>
    <t>Фонд свободи і демократії (Польща)</t>
  </si>
  <si>
    <t>Благодійний фонд "Підгір'я"</t>
  </si>
  <si>
    <t>ГО "Джуніор Ачівмент Україна"</t>
  </si>
  <si>
    <t>ГО "Всеукраїнський демократичний форум"</t>
  </si>
  <si>
    <t>компанія ВК WEnergieAG(Щвейцарія)</t>
  </si>
  <si>
    <t>ГО "Єврокарпатська  ініціатива"</t>
  </si>
  <si>
    <t>Компанія BKW Energie AG, м.Берн, Швейцарія</t>
  </si>
  <si>
    <t>"Синьо-жовтий Хрест Німецько-Українська Асоціація"м.Кольн</t>
  </si>
  <si>
    <t>Автомобіль DAIMLER-BENZ/D</t>
  </si>
  <si>
    <t>піч-буржуйка</t>
  </si>
  <si>
    <t>ТзОВ "Серв"є Україна"</t>
  </si>
  <si>
    <t>Благодійна організація "Благодійний фонд "Крила підтримки"</t>
  </si>
  <si>
    <t>ПП"Найда  М.М"</t>
  </si>
  <si>
    <t>Благодійний фонд "Підгір"я"</t>
  </si>
  <si>
    <t>АТ "Укртелеком"</t>
  </si>
  <si>
    <t>Міжнародний благодійний фонд "Альянс громадського здоров"я"</t>
  </si>
  <si>
    <t xml:space="preserve">медикаменти, інструментарій </t>
  </si>
  <si>
    <t xml:space="preserve"> Громадська організація "Чисті серця Калуш"</t>
  </si>
  <si>
    <t>БО "Благодійний фонд "ХОУП.ЮА"</t>
  </si>
  <si>
    <t xml:space="preserve"> БО "Благодійний фонд "Нова Юкрейн"</t>
  </si>
  <si>
    <t xml:space="preserve"> CП "Оптіма Фарм ЛТД"</t>
  </si>
  <si>
    <t>Івано-Франківська обласна організація Товариства Червоного Хреста</t>
  </si>
  <si>
    <t>Благодійний фонд "Разом для України"</t>
  </si>
  <si>
    <t xml:space="preserve"> Благодійна організація "Благодійний фонд "Фармація"</t>
  </si>
  <si>
    <t xml:space="preserve"> БО "Благодійний фонд "Дружня рука  допомоги"</t>
  </si>
  <si>
    <t>БФ "Європейська єдність"</t>
  </si>
  <si>
    <t>Міжнародний Медичний Корпус</t>
  </si>
  <si>
    <t>БФ "Прем'єр  Уржанс Інтернасьональ"</t>
  </si>
  <si>
    <t>БО  "Благодійний фонд "Браття Прикарпаття"</t>
  </si>
  <si>
    <t>Ентеральне харчування "Модулен"</t>
  </si>
  <si>
    <t xml:space="preserve"> БО з Дю́ссельдорфу</t>
  </si>
  <si>
    <t xml:space="preserve"> Всесвітня організація охорони здоров'я (ВООЗ)</t>
  </si>
  <si>
    <t xml:space="preserve">Nadeem Asif </t>
  </si>
  <si>
    <t>медичний інструментарій</t>
  </si>
  <si>
    <t xml:space="preserve"> БО "Благодійний фонд "Стоїмо"</t>
  </si>
  <si>
    <t>датчик блискавки для дорослих (пульсоксиметр)</t>
  </si>
  <si>
    <t xml:space="preserve"> БО "БФ "Дружня рука допомоги"</t>
  </si>
  <si>
    <t xml:space="preserve"> ГО "Лімниця"</t>
  </si>
  <si>
    <t xml:space="preserve"> ДП "Укрвакцина" МОЗ України</t>
  </si>
  <si>
    <t xml:space="preserve"> Партнерський район Заальфельд-Рудольштадт федеральної землі Тюрінгія</t>
  </si>
  <si>
    <t xml:space="preserve">сонячні модулі , акумуляторні батареї </t>
  </si>
  <si>
    <t>Служба швидкої медичної допомоги в Ополе,Польща</t>
  </si>
  <si>
    <t>БО " Фонд боротьби з раком"</t>
  </si>
  <si>
    <t xml:space="preserve"> БО"UKRAINE CRISIS APPEAL"RAWCS</t>
  </si>
  <si>
    <t>ТОВ "ХЛР"</t>
  </si>
  <si>
    <t>хемілюмінісцентний імунологічний аналізатор CL-900i +принтер XEROX Phaser 3020</t>
  </si>
  <si>
    <t xml:space="preserve"> Дочірнє підприємство "ШЕНКЕР" від UNICEF</t>
  </si>
  <si>
    <t>Благодійниця Білоголовська Г.С.</t>
  </si>
  <si>
    <t>Український католицький університет</t>
  </si>
  <si>
    <t>кошти ( закуплено багатомісні секції для зон очікування)</t>
  </si>
  <si>
    <t>Благодійна організація Німеччини</t>
  </si>
  <si>
    <t>кошти ( закуплено кабіну для підвісної терапії ВСЦ-4)</t>
  </si>
  <si>
    <t>ТзОВ "Гудвеллі Україна"</t>
  </si>
  <si>
    <t>кошти (закуплено кондиціонер )</t>
  </si>
  <si>
    <t>Благодійний фонд Європейська єдність, Благодійна організація Німеччини</t>
  </si>
  <si>
    <t>кошти (Аналізатор зору 2 WIN )</t>
  </si>
  <si>
    <t>Благодійні організації Німеччини</t>
  </si>
  <si>
    <t>Банк Аваль</t>
  </si>
  <si>
    <t xml:space="preserve"> кошти (закуплено центрифугу лабораторну)</t>
  </si>
  <si>
    <t>Міжнародна організація Польща</t>
  </si>
  <si>
    <t>Проєкт міжнародної технічної допомоги USAID</t>
  </si>
  <si>
    <t>Норвезька дирекція цивільного захисту, Rambergvein 9,3115  Tonsberg, Norway Lars Kristian Gjertsen</t>
  </si>
  <si>
    <t xml:space="preserve">гігієнічні засоби </t>
  </si>
  <si>
    <t xml:space="preserve">ггієнічні засоби </t>
  </si>
  <si>
    <t>Управління комунальної власності міської ради  (Федеративна Республіка Німеччина м. Лар)</t>
  </si>
  <si>
    <t xml:space="preserve">генератор, каністри, ноші лікарські </t>
  </si>
  <si>
    <t>Виконавчий комітет міської ради</t>
  </si>
  <si>
    <t>Упраління комунальної власності міської ради (Програма розвитку ООН)</t>
  </si>
  <si>
    <t xml:space="preserve">мобільний кейс </t>
  </si>
  <si>
    <t>Упраління комунальної власності міської ради (МОМ)</t>
  </si>
  <si>
    <t>Упраління комунальної власності міської ради (Всеукраїнська асоціація органів місцевого самоврядування  "Асоціація міст України")</t>
  </si>
  <si>
    <t>камера відеоспостереження</t>
  </si>
  <si>
    <t xml:space="preserve">всього </t>
  </si>
  <si>
    <t>КП «Міський парк культури і відпочинку ім. Івана Франка"</t>
  </si>
  <si>
    <t>камери відеоспостереження</t>
  </si>
  <si>
    <t>продукти харчування, спортивне приладдя</t>
  </si>
  <si>
    <t>Територіальний центр соціального  обслуговування                    м. Калуша</t>
  </si>
  <si>
    <t>масло вершкове</t>
  </si>
  <si>
    <t>Калуська гімназія №9</t>
  </si>
  <si>
    <t>каркаси,матраци</t>
  </si>
  <si>
    <t>медичне обладнання, медична апаратура</t>
  </si>
  <si>
    <t>побутова техніка, постільні речі</t>
  </si>
  <si>
    <t xml:space="preserve">рукавиці оглядові , халати одноразові, дезінфікуючі засоби </t>
  </si>
  <si>
    <t>голки до шприців, одноразові халати</t>
  </si>
  <si>
    <t>продовольчі товари, постільні речі, одяг, паперові засоби гігієни, візки, манежі</t>
  </si>
  <si>
    <t xml:space="preserve">Територіальний центр соціального обслуговування                    м. Калуша   </t>
  </si>
  <si>
    <t>меблі, постільна білизна, постільні речі</t>
  </si>
  <si>
    <t>меблі</t>
  </si>
  <si>
    <t>камери відеоспостереження, інвентар для Поліцейського громади</t>
  </si>
  <si>
    <t>товари та інвентар для пунктів Незламності</t>
  </si>
  <si>
    <t>поточний ремонт в приміщенні прихистку  вул.              Коцюбинського,28</t>
  </si>
  <si>
    <t>вогнегасник,  побутова техніка</t>
  </si>
  <si>
    <t>побутова техніка, маршрутизатор</t>
  </si>
  <si>
    <t xml:space="preserve"> система знезалізнення </t>
  </si>
  <si>
    <t>кухонні меблі, мультимедійне обладнання</t>
  </si>
  <si>
    <t>БО "Прем'єр Уржанс Інтернасьональ"</t>
  </si>
  <si>
    <t>швидкий тест на Covid-19,шприци з голками , шприц WEGO, респіратор-маска захисна</t>
  </si>
  <si>
    <t xml:space="preserve"> генератор </t>
  </si>
  <si>
    <t>меблі, дошка магнітна</t>
  </si>
  <si>
    <t xml:space="preserve">генератор </t>
  </si>
  <si>
    <t>оргтехніка</t>
  </si>
  <si>
    <t>генератор, вогнегасники,</t>
  </si>
  <si>
    <t xml:space="preserve">інвертор , фотоелектричний модуль                                                                   </t>
  </si>
  <si>
    <t>постільні речі</t>
  </si>
  <si>
    <t xml:space="preserve">будівельні матеріали,інвентар, гігієнічні засоби </t>
  </si>
  <si>
    <t>засоби реабілітації</t>
  </si>
  <si>
    <t>гігієнічні засоби,засоби реабілітації</t>
  </si>
  <si>
    <t>санітарно-гігєнічні засоби</t>
  </si>
  <si>
    <t>постільні речі,засоби реабілітації, ліжка, лікарські засоби</t>
  </si>
  <si>
    <t>медичне обладнання та медичні вироби, постільні речі, лікарські засоби</t>
  </si>
  <si>
    <t>ліжка розкладні (каркаси і матраци)</t>
  </si>
  <si>
    <t>генератори, каністри, ноші лікарські</t>
  </si>
  <si>
    <t>продовольчі товари, дитяче харчування, засоби гігієни, постільні речі, дитячий одяг</t>
  </si>
  <si>
    <t>продукти харчування, засоби гігієни, одяг, постільні речі, ліжка</t>
  </si>
  <si>
    <t>побутова техніка, посуд, постільні речі, меблі , генератори</t>
  </si>
  <si>
    <t>комп'ютерна техніка</t>
  </si>
  <si>
    <t>комп'ютерна техніка, канцтовари</t>
  </si>
  <si>
    <t>медичні вироби, медикаменти, посуд, гігієнічні засоби, обладнання, меблі</t>
  </si>
  <si>
    <t>медичне обладнання та вироби,  побутова техніка, інвентар,  миючі засоби, продукти харчування</t>
  </si>
  <si>
    <t>гігієнічні засоби, медичне обладнання та  вироби, медичний інвентар, постільна білизна</t>
  </si>
  <si>
    <t>медичне обладнання, медикаменти, господарський інвентар</t>
  </si>
  <si>
    <t xml:space="preserve">продукти харчування </t>
  </si>
  <si>
    <t>медичні вироби, обладнання, інвентар</t>
  </si>
  <si>
    <t xml:space="preserve"> медичний інвентар, вироби, гігієнічні засоби, меблі</t>
  </si>
  <si>
    <t>медичний інвентар, обладнання , поточний ремонт  в-ня А та ІТ</t>
  </si>
  <si>
    <t xml:space="preserve"> медичний інвентар, вироби, обладнання</t>
  </si>
  <si>
    <t>BKW ENERGI AG БІЗНЕС-ПІДРОЗДІЛ POVER GRID Швейцарія</t>
  </si>
  <si>
    <t xml:space="preserve">будівельні роботи </t>
  </si>
  <si>
    <t>медичне обладнання та вироби</t>
  </si>
  <si>
    <t>медичні вироби та обладнання, медикаменти, меблі, постільні речі, фітнес велосипеди</t>
  </si>
  <si>
    <t>медичний одяг</t>
  </si>
  <si>
    <t>медикаменти, медичні вироби,</t>
  </si>
  <si>
    <t>медичні вироби та обладнання</t>
  </si>
  <si>
    <t>медикаменти, медичні вироби та обладнання, побутова техніка, меблі, комп'ютерна техніка</t>
  </si>
  <si>
    <t>медикаменти, медичні вироби, обладнання, комп'ютерна техніка,  меблі</t>
  </si>
  <si>
    <t>дитячі іграшки, книжки , засоби гігієни</t>
  </si>
  <si>
    <t>вживані автоматизовані медичні ліжка   з матрацом</t>
  </si>
  <si>
    <t>автомобіль Mersedes-Benz Sprinter 314</t>
  </si>
  <si>
    <t xml:space="preserve">система електропостачання  з сонячними панелями </t>
  </si>
  <si>
    <t>Калуськарайонна рада</t>
  </si>
  <si>
    <t>Автомобіль ШМД VOLKSWAGEN TRANSPORTER,2010 з медичним обладнанням</t>
  </si>
  <si>
    <t>портативний УЗД апарат, телефон</t>
  </si>
  <si>
    <t>холодильники</t>
  </si>
  <si>
    <t xml:space="preserve">ваги для немовлят </t>
  </si>
  <si>
    <t>кошти (закуплено прилад електрокардіо-графічний, холтерівський реєстратор ЕКГ та АТ , насос шприцевий інфузійний )</t>
  </si>
  <si>
    <t>побутова техніка, аптечка</t>
  </si>
  <si>
    <t>меблі,комп'ютерна техніка, література</t>
  </si>
  <si>
    <t>спортінвентар,  канцтовари</t>
  </si>
  <si>
    <t>комп'ютерне обладнання</t>
  </si>
  <si>
    <t>гігєнічні засоби, рекреаційний набір для вичтеля,   технічні засоби навчання, медикаменти, вогнегасники, генератор, ігровий набір</t>
  </si>
  <si>
    <t xml:space="preserve">господарські товари </t>
  </si>
  <si>
    <t xml:space="preserve"> комп'ютерна техніка</t>
  </si>
  <si>
    <t>одяг, продукти харчування, гігієнічні засоби</t>
  </si>
  <si>
    <t>канцтовари, розвиваючі ігри, спортивний бокс,  медикаменти</t>
  </si>
  <si>
    <t>засоби індивідуального захисту</t>
  </si>
  <si>
    <t xml:space="preserve"> мультимедійне обладнання для навчальних кабінетів </t>
  </si>
  <si>
    <t>Управління освіти  Калуської міської ради (Калуського районного відділу ДУ Івано-Франківський  ОЦКПХ МОХ України)</t>
  </si>
  <si>
    <t>Управління освіти (Міжнародної благодійної організації "Благодійний Фонд "СОС Дитячі містечка" України</t>
  </si>
  <si>
    <t>Управління освіти  Калуської міської ради (  (Департамент освіти і науки ОДА)</t>
  </si>
  <si>
    <t>Управління освіти (ГО "Асоція Української Миротворчої Школи)</t>
  </si>
  <si>
    <t>Управління освіти (Івано-Франківської обласної організації Товариства Червоного Хреста України)</t>
  </si>
  <si>
    <t>гігієнічні засоби</t>
  </si>
  <si>
    <t xml:space="preserve">засоби індивідуального захисту, ігрові набори </t>
  </si>
  <si>
    <t xml:space="preserve"> шкільні меблі та обладнання, комп'ютерна техніка , ігрові набори , вогнегасники, бібліотечний фонд, засоби індивідуального захисту</t>
  </si>
  <si>
    <t>меблі учнівські, футболки</t>
  </si>
  <si>
    <t>канцелярське приладдя, піддони для води, спортивний інвентар, бібліотечний фонд</t>
  </si>
  <si>
    <t xml:space="preserve">господарські товари, канцтовари, спортивні товари, миючі засоби, комп'ютерна техніка, меблі офісні, телевізор,  дитячі ігри, балансир, побутова техніка, ламінатор конвертний, бібліотечний фонд, канцелярське приладдя, настільні ігри </t>
  </si>
  <si>
    <t>кошти,спортивний інвентар, огорожа в комплекті</t>
  </si>
  <si>
    <t>відеокамера</t>
  </si>
  <si>
    <t xml:space="preserve"> комп'ютерна техніка,   електротовари, меблі</t>
  </si>
  <si>
    <t>меблі, вогнегасники,  дошка для малювання, ковролін,  електротовари, пінопласт, сцена</t>
  </si>
  <si>
    <t xml:space="preserve">стілець , канцелярське приладдя </t>
  </si>
  <si>
    <t xml:space="preserve"> навчальне обладнання </t>
  </si>
  <si>
    <t xml:space="preserve"> меблі, комп'ютерна техніка</t>
  </si>
  <si>
    <t>меблі учнівські ,  проектор, генератор, олива</t>
  </si>
  <si>
    <t>підручники, настільні ігри, обладнання, меблі</t>
  </si>
  <si>
    <t xml:space="preserve">побутова техніка, комп'ютерна техніка , лінолеум, лавка,  книги </t>
  </si>
  <si>
    <t>спортивний  інвентар,побутова техніка</t>
  </si>
  <si>
    <t>медикаменти, засоби індивідуального захисту, постільні речі, вогнегасники, електротовари,   відеокамера</t>
  </si>
  <si>
    <t xml:space="preserve">комп'ютерна техніка,  обладнання для навчальних кабінетів </t>
  </si>
  <si>
    <t>аудіовізуальне  обладнання</t>
  </si>
  <si>
    <t>офісні меблі,  комп'ютерна техніка</t>
  </si>
  <si>
    <t>меблі учнівські</t>
  </si>
  <si>
    <t>засоби індивідуального захисту, наплічники, контейнер для води</t>
  </si>
  <si>
    <t>ігрові набори</t>
  </si>
  <si>
    <t>комплект для класу інформатики, меблі учнівські, ремонт укриття, побутова техніка</t>
  </si>
  <si>
    <t>санітарно-технічні засоби</t>
  </si>
  <si>
    <t>робочі зошити</t>
  </si>
  <si>
    <t>ГО "Чисті серця  Калуш"  ч/з Управління освіти</t>
  </si>
  <si>
    <t>шкільні дошки</t>
  </si>
  <si>
    <t xml:space="preserve">комп'ютерна і побутова техніка, телевізор </t>
  </si>
  <si>
    <t>побутова та комп'ютерна техніка, генератор,  засоби індивідуального захисту,  рекреаційний набір для вчителя, вогнегасник</t>
  </si>
  <si>
    <t>ЮНІСЕФ ч/з Управління освіти</t>
  </si>
  <si>
    <t>відеокамера, засоби індивідуальногозахисту, ігрові набори</t>
  </si>
  <si>
    <t>шкільні меблі  та обладнання,  засоби індивідуального захисту</t>
  </si>
  <si>
    <t xml:space="preserve"> шкільні меблі,  канцтовари</t>
  </si>
  <si>
    <t xml:space="preserve">комп'ютерна техніка,  дитячі меблі, канцтовари та настільні ігри, книги, банер </t>
  </si>
  <si>
    <t>Покриття з ПВХ</t>
  </si>
  <si>
    <t xml:space="preserve">меблі </t>
  </si>
  <si>
    <t>настільні ігри, меблі, комп'ютерна техніка, телевізор,канцтовари</t>
  </si>
  <si>
    <t xml:space="preserve"> комп'ютерна  техніка, сонячні панелі, інвентор</t>
  </si>
  <si>
    <t xml:space="preserve">засоби індивідуального захисту </t>
  </si>
  <si>
    <t xml:space="preserve">покриття ПВХ </t>
  </si>
  <si>
    <t xml:space="preserve">                                                                                                                     </t>
  </si>
  <si>
    <t>мультимедійне обладнання для навчальних кабінетів</t>
  </si>
  <si>
    <t>побутова техніка, акустичне обладнання</t>
  </si>
  <si>
    <t>комп'ютерна техніка, кошти для придбання телевізора, дерев'яні відходи, грошові кошти</t>
  </si>
  <si>
    <t>меблі учнівські вживані</t>
  </si>
  <si>
    <t xml:space="preserve">спортивний інвентар </t>
  </si>
  <si>
    <t>господарський та спортивний інвентар, канцтовари</t>
  </si>
  <si>
    <t>олива моторна</t>
  </si>
  <si>
    <t>комп'ютерна та побутова техніка</t>
  </si>
  <si>
    <t>побутова техніка, акустична система</t>
  </si>
  <si>
    <t xml:space="preserve">шкільні меблі, комп'ютерна техніка, ,  обладнання для кабінетів </t>
  </si>
  <si>
    <t>комп'ютерна техніка, засоби індивідуального захисту  та гігієни, генератори, обігрівач, кулер, вогнегасник,  ігрові набори</t>
  </si>
  <si>
    <t xml:space="preserve">обігрівач масляний </t>
  </si>
  <si>
    <t xml:space="preserve">телевізор </t>
  </si>
  <si>
    <t>комп'ютерна   техніка</t>
  </si>
  <si>
    <t>обладнання для оснащення кабінету, ігровий набір</t>
  </si>
  <si>
    <t>меблі учнівські, комп'ютерна техніка, обладнання для кабінетів</t>
  </si>
  <si>
    <t>меблі учнівські вживані, комп'ютерна техніка</t>
  </si>
  <si>
    <t>аптечка з медикаментами, побутова техніка</t>
  </si>
  <si>
    <t xml:space="preserve">спрттовари, канцтовари </t>
  </si>
  <si>
    <t xml:space="preserve">засоби індивідуального захисту, засоби гігієни </t>
  </si>
  <si>
    <t>гігієнічні засоби  , навчально-розвивальні матеріали для закладів дошкільної освіти</t>
  </si>
  <si>
    <t xml:space="preserve"> ігри, канцтовари</t>
  </si>
  <si>
    <t>побутова техніка, миючі засоби</t>
  </si>
  <si>
    <t xml:space="preserve">лінолеум </t>
  </si>
  <si>
    <t xml:space="preserve">подарункові набори  </t>
  </si>
  <si>
    <t>водонагрівач, покриття для підлоги</t>
  </si>
  <si>
    <t>книги, комплект мультимедійного обладнання та обладнання для    кабінетів</t>
  </si>
  <si>
    <t>меблі НУШ, комп'ютерна техніка,телевізійне  обладнання</t>
  </si>
  <si>
    <t xml:space="preserve">шкільні меблі, генератор, олива моторна  </t>
  </si>
  <si>
    <t xml:space="preserve">засоби індивідуального захисту, обігрівач масляний, Ігрові набори, демонстраційне та навчальне обладнання для кабінетів </t>
  </si>
  <si>
    <t xml:space="preserve">бойлер, посуд, </t>
  </si>
  <si>
    <t>контейнер для води, біотуалет, бокси навчально- розвивальний, посібник для закладів дошкілля</t>
  </si>
  <si>
    <t>контейнер  пластиковий, засоби індивідуального захисту, контейнер для води</t>
  </si>
  <si>
    <t>побутова техніка,   електротовари, ліжко розкладне, туристичне спорядження, аптечка, постільні речі</t>
  </si>
  <si>
    <t xml:space="preserve">набори для прибирання,  обігрівач </t>
  </si>
  <si>
    <t>кухонний посуд , сушка для білизни</t>
  </si>
  <si>
    <t>ігри, канцтовари</t>
  </si>
  <si>
    <t>засоби індивідуального захисту,  дезінфікуючі засоби, рекреаційний набір для вчителя,  вогнегасники</t>
  </si>
  <si>
    <t>гігієнічні засоби для укриттів, бокс "Навчально-розвивальні матеріали для закладів дошкільної освіти"</t>
  </si>
  <si>
    <t>генератор, засоби індивідуального захисту, дезінфікуючі засоби, вогнегасник</t>
  </si>
  <si>
    <t>Бокс "Навчально-розвивальний  матеріал  для ЗДО"</t>
  </si>
  <si>
    <t>засоби індивідуального захисту, контейнер пластмасовий</t>
  </si>
  <si>
    <t>засоби індивідуального захисту, контейнери для води</t>
  </si>
  <si>
    <t>комп'ютерна техніка, канцтовари, спортінвентар, меблі дитячі, дитячі музичні інструменти, розвивальні ігри, миючі засоби,господарські товари</t>
  </si>
  <si>
    <t>комп'ютерна техніка,  роботи з оздоблення приміщення</t>
  </si>
  <si>
    <t>засоби індивідуального захисту, дезінфікуючі засоби</t>
  </si>
  <si>
    <t>бокс "Навчально-розвивальні матеріали для закладів дошкільної освіти"</t>
  </si>
  <si>
    <t>контейнер для води, контейнер пластиковийзасоби індивідуального захисту</t>
  </si>
  <si>
    <t>побутова техніка,засоби індивідуального захисту</t>
  </si>
  <si>
    <t xml:space="preserve">господарськітовари, нижня білизна, навчально-розвивальні матеріали для закладів дошкільної освіти </t>
  </si>
  <si>
    <t xml:space="preserve"> контейнер для води , засоби індивідуального захисту</t>
  </si>
  <si>
    <t xml:space="preserve"> засоби індивідуального захисту</t>
  </si>
  <si>
    <t xml:space="preserve">дизельні генератори </t>
  </si>
  <si>
    <t xml:space="preserve">відцентрований каналізаційний насос </t>
  </si>
  <si>
    <t xml:space="preserve">генератори </t>
  </si>
  <si>
    <t xml:space="preserve"> генератори </t>
  </si>
  <si>
    <t>лікарські та санітарно-гігєнічні  засоби, засоби для реабілітації, постільні речі, кухонне приладдя, побутова техніка, медичне обладнання та вироби , засоби індивідуального захисту</t>
  </si>
  <si>
    <t>комп'ютерна техніка, медична апаратура</t>
  </si>
  <si>
    <t>медичне обладнання та вироби, господарські товари, постільні речі</t>
  </si>
  <si>
    <t>медичне обладнання та вироби, лікарські та дезінфекційні засоби, засоби індивідуального захисту</t>
  </si>
  <si>
    <t>меблі вживані</t>
  </si>
  <si>
    <t xml:space="preserve"> медичні рукавички </t>
  </si>
  <si>
    <t>сонячні вуличні ліхтарі</t>
  </si>
  <si>
    <t>побутова техніка, меблі, комп'ютерна техніка , генератор</t>
  </si>
  <si>
    <t xml:space="preserve"> ремонтні роботи, генератор, побутова техніка, зарядна станція, меблі </t>
  </si>
  <si>
    <t>комп'ютерна техніка, меблі, настільні ігри, кабельна продукція, мольберт, татамі, конструктор, генератор, акустична система</t>
  </si>
  <si>
    <t xml:space="preserve">комп'ютерне обладнання, меблі </t>
  </si>
  <si>
    <t>медикаменти, медичні вироби, обладнання та інструменти , комп'ютерна техніка</t>
  </si>
  <si>
    <t>меблі, медичне обладнання     та вироби, медичний одяг</t>
  </si>
  <si>
    <t>медичні вироби, інвентар,обладнання, засоби та медикаменти,  меблі, лікарські та гігєнічні засоби</t>
  </si>
  <si>
    <t>медичне обладнання, вироби,  інвентар, інструменти</t>
  </si>
  <si>
    <t>медичні вироби, білизна, медичний інвентар</t>
  </si>
  <si>
    <t>інвентар, білизна, медичні вироби, засоби гігієни</t>
  </si>
  <si>
    <t>медикаменти, медичні вироби, комп'ютерне обладнання,  побутова техніка,  офісні меблі</t>
  </si>
  <si>
    <t xml:space="preserve">гігієнічні засоби, фітнес станція </t>
  </si>
  <si>
    <t>розвитковий матеріал та ігри,  канцтовари, спортивний  інвентар, бойлер, обігрівач, предмети і матеріали длят фізичного виховання</t>
  </si>
  <si>
    <t>маски медичні,  мультимедійне обладнання,  обладнання для кабінетів, ігровий набір</t>
  </si>
  <si>
    <t>медикаменти, побутова техніка</t>
  </si>
  <si>
    <t>телевізори</t>
  </si>
  <si>
    <t xml:space="preserve">меблі учнівські, генератор, моторна олива </t>
  </si>
  <si>
    <t>придбано обладнання для для шкільної їдальні, вхідні металеві утеплені двері, металопластикове вікно,склопакети, здійснено поточний ремонт системи опалення та водопостачання в 3 та 4  корпусах Калуського ліцею №3</t>
  </si>
  <si>
    <t>Ігрові набори Lego</t>
  </si>
  <si>
    <t xml:space="preserve">меблі учнівські, генератор </t>
  </si>
  <si>
    <t xml:space="preserve"> генератор та олива моторна, меблі  учнівські б/у</t>
  </si>
  <si>
    <t>медичний одяг, комп'ютерна техніка, підручники</t>
  </si>
  <si>
    <t xml:space="preserve"> генератор</t>
  </si>
  <si>
    <t>квадрокоптер, комп'ютерна техніка</t>
  </si>
  <si>
    <t>Калуський РВ ДУ ІФ ОЦКПХ МОЗ України ч/з Управління освіти</t>
  </si>
  <si>
    <t>спорттовари, миючі засоби, побутова техніка,  канцтовари, навчальні розвивальні матеріали</t>
  </si>
  <si>
    <t>засоби індивідуального захисту, контейнер, кулер для води, побутова техніка, наплічники, конструктор  Lego</t>
  </si>
  <si>
    <t>побутова техніка, кулер, канцтовари, інвентар, засоби індивідуального захисту, спортінвентар</t>
  </si>
  <si>
    <t xml:space="preserve">акустичне та музичне обладнання, ігри, фліпчатр, килим ігровий, побутова техніка, меблі, телевізор </t>
  </si>
  <si>
    <t>контейнер для води, побутова техніка, наплічники , вогнегасники, комп'ютерне обладнання, відеокамера,засоби індивідуального захисту,  мийка нержавіюча</t>
  </si>
  <si>
    <t xml:space="preserve"> засоби індивідуального захисту, камера відеоспостереження,   ігри, навчальне обладнання </t>
  </si>
  <si>
    <t>Управління комунальної власності  (Благодійний фонд "Благо лайф")</t>
  </si>
  <si>
    <t>побутова техніка, ліжко розкладне, аптечка, матрац надувний, ємність для води</t>
  </si>
  <si>
    <t>Територіальний центр соціального обслуговування м. Калуша БФ "Мальовниче Прикарпаття" (для ВПО)</t>
  </si>
  <si>
    <t>Івано-Франківська ОДА,ОВА ( передано ГО "Чисті серця Калуш")</t>
  </si>
  <si>
    <t>Територіальний центр соціального обслуговування м. Калуша (БФ "Рокада" для ВПО)</t>
  </si>
  <si>
    <t>побутова техніка, телевізор, постільні речі</t>
  </si>
  <si>
    <t>Територіальний центр соціального обслуговування м. Калуша (Філія MEDAIR в Україні)</t>
  </si>
  <si>
    <t xml:space="preserve"> столове  та кухонне приладдя, побутова техніка, постільна білизна</t>
  </si>
  <si>
    <t>Територіальний центр соціального обслуговування м. Калуша (ГО"Громадський центр"Еталон" (для ВПО)</t>
  </si>
  <si>
    <t>буржуйка</t>
  </si>
  <si>
    <t>Територіальний центр соціального обслуговування м. Калуша (БФ"Рокада"</t>
  </si>
  <si>
    <t>Калуський МРО "Товариство Червоного Хреста України"(передано Фаховий коледж культури і мистецтв м. Калуша)</t>
  </si>
  <si>
    <t>Місто-партнер Ліппштадт  ( передано Союз українок,військовій частині)</t>
  </si>
  <si>
    <t>Словацька республіка (передано ГО "Чисті серця Калуш для ВПО)</t>
  </si>
  <si>
    <t>Міжнародна організація з міграції «МОМ» (Джерело)</t>
  </si>
  <si>
    <t>Територіальний центр соціального обслуговування м. Калуша (МОМ)</t>
  </si>
  <si>
    <t>територіальний центр соціального обслуговування м. Калуша</t>
  </si>
  <si>
    <t>Калуський міський центр соціальних служб</t>
  </si>
  <si>
    <t>Терцентр (ГО «SAVE THE CHILDREN»)</t>
  </si>
  <si>
    <t>Благодійна організація "Благодійний фонд "Добробут України"</t>
  </si>
  <si>
    <t>управління комунальної власності (МОМ)</t>
  </si>
  <si>
    <t>Управління комунальної власності міської ради (BKW)</t>
  </si>
  <si>
    <t>855699,16</t>
  </si>
  <si>
    <t>415791,50</t>
  </si>
  <si>
    <t>спецавтомобіль, снігоочисник, шини, робочий одяг)</t>
  </si>
  <si>
    <t>Управління комунальної власності міської ради                (м. Лох'я Фінляндія)</t>
  </si>
  <si>
    <t>вогнегасники, сигназізатор-детектор угарного газу, генератор, ігровий стіл, настільні ігри, художня література</t>
  </si>
  <si>
    <t>Калуський ліцей №5</t>
  </si>
  <si>
    <t xml:space="preserve">ТОВ "Фарммедальянс" </t>
  </si>
  <si>
    <t>енциклопедії</t>
  </si>
  <si>
    <t>Івано-Франківське державне підприємство по торгівлі</t>
  </si>
  <si>
    <t>канцелярські товари, спортивний інвентар, настільні ігри, ноутбук, книги</t>
  </si>
  <si>
    <t>підручники, книги</t>
  </si>
  <si>
    <t xml:space="preserve"> ГО "Фонд Свобода і Демократія"</t>
  </si>
  <si>
    <t>Дитячий фонд ООН</t>
  </si>
  <si>
    <t>аптечка</t>
  </si>
  <si>
    <t xml:space="preserve">Учасники освітнього процесу </t>
  </si>
  <si>
    <t>Представництво Сейв зе чілдрен Інтернешнл</t>
  </si>
  <si>
    <t>дошка діопроєкторна</t>
  </si>
  <si>
    <t>Видавництво "Навчальна книга - Богдан"</t>
  </si>
  <si>
    <t>підручник, мистецтво</t>
  </si>
  <si>
    <t>МПП "Букрек "</t>
  </si>
  <si>
    <t xml:space="preserve">ТОВ "Пульс Лоджистик" </t>
  </si>
  <si>
    <t>Донецька обласна організаціяВсеукраїнської організації Союз осіб з інвалідністю України</t>
  </si>
  <si>
    <t>Покриття ПВХ</t>
  </si>
  <si>
    <t>аптечка, засоби індивідуального захисту, наплічники, контейнери для води, антибактеріальні розчини, маски-респіратори, костюм захисний одноразовий, вогнегасники, відеокамера, книги, гігієнічний набір, мило рідке, комплекти мультимедійного обладнання, комплект обладнання для оснащення кабінету фізики, ігровий набір Лего, комплект навчального обладнання для природознавства</t>
  </si>
  <si>
    <t>ігри,  спортивні товари, побутова техніка</t>
  </si>
  <si>
    <t>меблі учнівські,  генератор, олива моторна</t>
  </si>
  <si>
    <t>меблі учнівські, комп'ютерне обладнання</t>
  </si>
  <si>
    <t>посібники, підручники</t>
  </si>
  <si>
    <t xml:space="preserve"> комп'ютерна техніка, сонячні панелі, інвертор</t>
  </si>
  <si>
    <t>настільні ігри, канцтовари, шкільні меблі, комп'ютерне обладнання</t>
  </si>
  <si>
    <t>туристичне спорядження, господарські товари, канцтовари, санітарно-гігєнічні засоби, побутова техніка, комп'ютерна техніка, навчально-методичні матеріали, посібники</t>
  </si>
  <si>
    <t xml:space="preserve">безкоштовне харчування учнів </t>
  </si>
  <si>
    <t xml:space="preserve">О.Тебешевська </t>
  </si>
  <si>
    <t>Боднарівський ліцей</t>
  </si>
  <si>
    <t>HIPO NOE Landesbank (Австралія)</t>
  </si>
  <si>
    <t>меблі шкільні</t>
  </si>
  <si>
    <t>КМЦСС</t>
  </si>
  <si>
    <t>рекреаційний спортивний бокс, дитячі подарункові набори</t>
  </si>
  <si>
    <t>рекреаційний спортивний бокс, гігєнічний набір</t>
  </si>
  <si>
    <t xml:space="preserve">Управління освіти міської ради </t>
  </si>
  <si>
    <t>вогнегасник , генератор, сигналізатор угарного чадного газу</t>
  </si>
  <si>
    <t>ГО "Асоціація Української  Миротворчої школи "</t>
  </si>
  <si>
    <t>антисептик -дезіфектор</t>
  </si>
  <si>
    <t>Калуського районного відділу ДУ"Івано-Франківський ОЦКПХ МОЗ України"</t>
  </si>
  <si>
    <t>антибактеріальні розчини,маски- распіратор,костюм хахисний одноразовий</t>
  </si>
  <si>
    <t>БФ  "Дружня рука допомоги"</t>
  </si>
  <si>
    <t>матрац вживаний</t>
  </si>
  <si>
    <t>Центр української культури (Естонія)</t>
  </si>
  <si>
    <t>холодильник, кухонний інвентар, вікна і двері для їдальні</t>
  </si>
  <si>
    <t>ГО"Військові капелани м.Київ"</t>
  </si>
  <si>
    <t>лептопи б/в</t>
  </si>
  <si>
    <t>контейнер для води, наплічники, обігрівач масляний,антисептик -дезіфектор, ігровий набір</t>
  </si>
  <si>
    <t>мило рідке, контейнери для води, інтерактивна панель, обладнання для оснащення кабінетів</t>
  </si>
  <si>
    <t>управління комунальної власності (м.Кельн)</t>
  </si>
  <si>
    <t>вогнегасники, контейнер для води,  засоби індивідуального захисту навчально-розвивальні матеріали</t>
  </si>
  <si>
    <t>Перелік гуманітарної допомоги в розрізі отримувачів</t>
  </si>
  <si>
    <t xml:space="preserve">Назва отримувача </t>
  </si>
  <si>
    <t>Разом</t>
  </si>
  <si>
    <t>КНП "Калуська міська лікарня Калуської мфської ради</t>
  </si>
  <si>
    <t>Комунальний заклад "Калуський геріатричний центр" Калуської міської ради</t>
  </si>
  <si>
    <t>№        з/п</t>
  </si>
  <si>
    <t>КНП "Стоматологічна поліклініка Калуської міської ради</t>
  </si>
  <si>
    <t>Управління з питань надзвичайних ситуаці міської ади</t>
  </si>
  <si>
    <t>Виконавчий комітет Калуської міської ради</t>
  </si>
  <si>
    <t>Управління культури, національностей та релігій Калуської міської ради</t>
  </si>
  <si>
    <t>Комунальний заклад палац культури "Мінерал"</t>
  </si>
  <si>
    <t>КП "Міський парк культури і відпочинку ім. І.Франка"</t>
  </si>
  <si>
    <t>Управління молоді та спорту Калуської міської ради</t>
  </si>
  <si>
    <t>Калуський ліуей №6</t>
  </si>
  <si>
    <t>Калуський ліцей №7</t>
  </si>
  <si>
    <t>Калуський ліцей №9</t>
  </si>
  <si>
    <t>Калуська початкова школа №11</t>
  </si>
  <si>
    <t>Боднарівський  ліцей</t>
  </si>
  <si>
    <t>Вістівська гімназія</t>
  </si>
  <si>
    <t>Голинський ліцей</t>
  </si>
  <si>
    <t xml:space="preserve">Кропивницька гімназія </t>
  </si>
  <si>
    <t xml:space="preserve">Тужилівська гімназія </t>
  </si>
  <si>
    <t>ЗДО "Золотий ключик"</t>
  </si>
  <si>
    <t>ЗДО "Росинка"</t>
  </si>
  <si>
    <t>ЗДО "Струмочок"</t>
  </si>
  <si>
    <t>ЗДО "Червона шапочка"</t>
  </si>
  <si>
    <t>ЗДО "Ягідка"</t>
  </si>
  <si>
    <t>Центр художньої творчості  дітей, юнацтва та молоді</t>
  </si>
  <si>
    <t>ВСЬОГО</t>
  </si>
  <si>
    <t>Територіальний  центр соціального обслуговування   м. Калуша</t>
  </si>
  <si>
    <t>поточний ремонт в приміщенні прихистку  вул.       Коцюбинського,28</t>
  </si>
  <si>
    <t>БФ "VIA CORDIUM"    м. Любек Німеччина</t>
  </si>
  <si>
    <t xml:space="preserve">Територіальний центр соціального обслуговування   м. Калуша   </t>
  </si>
  <si>
    <t>Територіальний центр соціального обслуговування</t>
  </si>
  <si>
    <t>Територіальний центр соціального обслуговування м.Калуш  міжнародна організація Ліппштадт, Німеччина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</si>
</sst>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1F1F1F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1F1F1F"/>
      <name val="Calibri"/>
      <family val="2"/>
      <charset val="204"/>
      <scheme val="minor"/>
    </font>
    <font>
      <b/>
      <sz val="11"/>
      <color rgb="FF333333"/>
      <name val="Calibri"/>
      <family val="2"/>
      <charset val="204"/>
      <scheme val="minor"/>
    </font>
    <font>
      <sz val="11"/>
      <color rgb="FF0000CC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4" fillId="0" borderId="0"/>
  </cellStyleXfs>
  <cellXfs count="627">
    <xf numFmtId="0" fontId="0" fillId="0" borderId="0" xfId="0"/>
    <xf numFmtId="0" fontId="21" fillId="0" borderId="1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0" fillId="0" borderId="0" xfId="0" applyFill="1"/>
    <xf numFmtId="2" fontId="22" fillId="0" borderId="1" xfId="0" applyNumberFormat="1" applyFont="1" applyFill="1" applyBorder="1" applyAlignment="1">
      <alignment wrapText="1"/>
    </xf>
    <xf numFmtId="0" fontId="0" fillId="0" borderId="0" xfId="0" applyFill="1" applyBorder="1"/>
    <xf numFmtId="2" fontId="23" fillId="0" borderId="1" xfId="0" applyNumberFormat="1" applyFont="1" applyFill="1" applyBorder="1" applyAlignment="1">
      <alignment wrapText="1"/>
    </xf>
    <xf numFmtId="2" fontId="23" fillId="0" borderId="1" xfId="0" applyNumberFormat="1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6" xfId="0" applyFill="1" applyBorder="1" applyAlignment="1">
      <alignment wrapText="1"/>
    </xf>
    <xf numFmtId="0" fontId="0" fillId="0" borderId="16" xfId="0" applyFill="1" applyBorder="1"/>
    <xf numFmtId="0" fontId="0" fillId="0" borderId="18" xfId="0" applyFill="1" applyBorder="1" applyAlignment="1">
      <alignment wrapText="1"/>
    </xf>
    <xf numFmtId="0" fontId="0" fillId="0" borderId="18" xfId="0" applyFill="1" applyBorder="1"/>
    <xf numFmtId="0" fontId="27" fillId="0" borderId="11" xfId="0" applyFont="1" applyFill="1" applyBorder="1" applyAlignment="1">
      <alignment horizontal="left" vertical="center" wrapText="1"/>
    </xf>
    <xf numFmtId="0" fontId="0" fillId="0" borderId="11" xfId="0" applyFill="1" applyBorder="1"/>
    <xf numFmtId="2" fontId="26" fillId="0" borderId="26" xfId="0" applyNumberFormat="1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6" xfId="0" applyFill="1" applyBorder="1"/>
    <xf numFmtId="0" fontId="27" fillId="0" borderId="22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wrapText="1"/>
    </xf>
    <xf numFmtId="0" fontId="27" fillId="0" borderId="23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center" wrapText="1"/>
    </xf>
    <xf numFmtId="0" fontId="0" fillId="0" borderId="23" xfId="0" applyFont="1" applyFill="1" applyBorder="1" applyAlignment="1">
      <alignment wrapText="1"/>
    </xf>
    <xf numFmtId="0" fontId="29" fillId="0" borderId="23" xfId="0" applyFont="1" applyFill="1" applyBorder="1" applyAlignment="1">
      <alignment horizontal="left" vertical="center" wrapText="1"/>
    </xf>
    <xf numFmtId="0" fontId="30" fillId="0" borderId="23" xfId="0" applyFont="1" applyFill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17" fillId="0" borderId="5" xfId="0" applyFont="1" applyBorder="1" applyAlignment="1">
      <alignment horizontal="left" vertical="top" wrapText="1"/>
    </xf>
    <xf numFmtId="0" fontId="0" fillId="0" borderId="5" xfId="0" applyFill="1" applyBorder="1"/>
    <xf numFmtId="4" fontId="2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6" xfId="0" applyFill="1" applyBorder="1" applyAlignment="1">
      <alignment wrapText="1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wrapText="1"/>
    </xf>
    <xf numFmtId="0" fontId="0" fillId="0" borderId="16" xfId="0" applyFill="1" applyBorder="1" applyAlignment="1">
      <alignment horizontal="left" vertical="center" wrapText="1"/>
    </xf>
    <xf numFmtId="0" fontId="26" fillId="0" borderId="20" xfId="0" applyFont="1" applyFill="1" applyBorder="1"/>
    <xf numFmtId="0" fontId="26" fillId="0" borderId="20" xfId="0" applyFont="1" applyFill="1" applyBorder="1" applyAlignment="1">
      <alignment wrapText="1"/>
    </xf>
    <xf numFmtId="0" fontId="0" fillId="0" borderId="18" xfId="0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49" fontId="31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vertical="center"/>
    </xf>
    <xf numFmtId="49" fontId="0" fillId="0" borderId="11" xfId="0" applyNumberFormat="1" applyFill="1" applyBorder="1" applyAlignment="1">
      <alignment wrapText="1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/>
    <xf numFmtId="0" fontId="0" fillId="0" borderId="18" xfId="0" applyFill="1" applyBorder="1" applyAlignment="1">
      <alignment vertical="center"/>
    </xf>
    <xf numFmtId="49" fontId="26" fillId="0" borderId="35" xfId="0" applyNumberFormat="1" applyFont="1" applyBorder="1" applyAlignment="1">
      <alignment horizontal="center" vertical="center"/>
    </xf>
    <xf numFmtId="2" fontId="26" fillId="0" borderId="18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2" fontId="0" fillId="0" borderId="11" xfId="0" applyNumberFormat="1" applyFill="1" applyBorder="1"/>
    <xf numFmtId="0" fontId="1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33" fillId="0" borderId="1" xfId="0" applyFont="1" applyBorder="1"/>
    <xf numFmtId="0" fontId="32" fillId="0" borderId="36" xfId="0" applyFont="1" applyBorder="1" applyAlignment="1">
      <alignment wrapText="1"/>
    </xf>
    <xf numFmtId="0" fontId="32" fillId="0" borderId="36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26" fillId="0" borderId="5" xfId="0" applyFont="1" applyFill="1" applyBorder="1"/>
    <xf numFmtId="0" fontId="0" fillId="0" borderId="5" xfId="0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6" xfId="0" applyFont="1" applyFill="1" applyBorder="1"/>
    <xf numFmtId="0" fontId="0" fillId="0" borderId="1" xfId="0" applyFont="1" applyFill="1" applyBorder="1"/>
    <xf numFmtId="4" fontId="35" fillId="0" borderId="1" xfId="1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0" fillId="0" borderId="5" xfId="0" applyFont="1" applyFill="1" applyBorder="1"/>
    <xf numFmtId="0" fontId="0" fillId="0" borderId="6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2" fontId="0" fillId="0" borderId="1" xfId="0" applyNumberFormat="1" applyFill="1" applyBorder="1"/>
    <xf numFmtId="0" fontId="29" fillId="0" borderId="1" xfId="0" applyFont="1" applyFill="1" applyBorder="1"/>
    <xf numFmtId="0" fontId="14" fillId="0" borderId="5" xfId="0" applyFont="1" applyBorder="1" applyAlignment="1">
      <alignment wrapText="1"/>
    </xf>
    <xf numFmtId="4" fontId="0" fillId="0" borderId="1" xfId="0" applyNumberForma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vertical="center"/>
    </xf>
    <xf numFmtId="0" fontId="26" fillId="0" borderId="6" xfId="0" applyFont="1" applyFill="1" applyBorder="1" applyAlignment="1">
      <alignment vertical="center"/>
    </xf>
    <xf numFmtId="0" fontId="0" fillId="0" borderId="37" xfId="0" applyFill="1" applyBorder="1" applyAlignment="1">
      <alignment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26" fillId="0" borderId="41" xfId="0" applyFont="1" applyFill="1" applyBorder="1"/>
    <xf numFmtId="0" fontId="0" fillId="0" borderId="41" xfId="0" applyFill="1" applyBorder="1"/>
    <xf numFmtId="0" fontId="0" fillId="0" borderId="4" xfId="0" applyFill="1" applyBorder="1"/>
    <xf numFmtId="0" fontId="26" fillId="0" borderId="5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42" xfId="0" applyFill="1" applyBorder="1"/>
    <xf numFmtId="0" fontId="0" fillId="0" borderId="5" xfId="0" applyFill="1" applyBorder="1" applyAlignment="1">
      <alignment vertical="center"/>
    </xf>
    <xf numFmtId="0" fontId="0" fillId="0" borderId="43" xfId="0" applyFill="1" applyBorder="1" applyAlignment="1">
      <alignment vertical="center" wrapText="1"/>
    </xf>
    <xf numFmtId="0" fontId="0" fillId="0" borderId="4" xfId="0" applyFill="1" applyBorder="1" applyAlignment="1">
      <alignment vertical="top" wrapText="1"/>
    </xf>
    <xf numFmtId="0" fontId="0" fillId="0" borderId="46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26" fillId="0" borderId="26" xfId="0" applyFont="1" applyFill="1" applyBorder="1"/>
    <xf numFmtId="0" fontId="0" fillId="0" borderId="43" xfId="0" applyFill="1" applyBorder="1" applyAlignment="1">
      <alignment vertical="center"/>
    </xf>
    <xf numFmtId="0" fontId="0" fillId="0" borderId="44" xfId="0" applyFill="1" applyBorder="1" applyAlignment="1">
      <alignment wrapText="1"/>
    </xf>
    <xf numFmtId="0" fontId="0" fillId="0" borderId="20" xfId="0" applyFill="1" applyBorder="1"/>
    <xf numFmtId="0" fontId="0" fillId="0" borderId="1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26" fillId="0" borderId="6" xfId="0" applyFont="1" applyFill="1" applyBorder="1" applyAlignment="1">
      <alignment wrapText="1"/>
    </xf>
    <xf numFmtId="0" fontId="0" fillId="0" borderId="39" xfId="0" applyFill="1" applyBorder="1"/>
    <xf numFmtId="0" fontId="36" fillId="0" borderId="4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wrapText="1"/>
    </xf>
    <xf numFmtId="0" fontId="0" fillId="0" borderId="37" xfId="0" applyFill="1" applyBorder="1" applyAlignment="1">
      <alignment vertical="center" wrapText="1"/>
    </xf>
    <xf numFmtId="0" fontId="0" fillId="0" borderId="39" xfId="0" applyFill="1" applyBorder="1" applyAlignment="1">
      <alignment vertical="center"/>
    </xf>
    <xf numFmtId="0" fontId="26" fillId="0" borderId="5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2" fillId="0" borderId="16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wrapText="1"/>
    </xf>
    <xf numFmtId="0" fontId="0" fillId="0" borderId="4" xfId="0" applyFill="1" applyBorder="1" applyAlignment="1">
      <alignment horizontal="left" vertical="center" wrapText="1"/>
    </xf>
    <xf numFmtId="0" fontId="0" fillId="0" borderId="39" xfId="0" applyFill="1" applyBorder="1" applyAlignment="1">
      <alignment vertical="center" wrapText="1"/>
    </xf>
    <xf numFmtId="0" fontId="0" fillId="0" borderId="48" xfId="0" applyFill="1" applyBorder="1" applyAlignment="1">
      <alignment wrapText="1"/>
    </xf>
    <xf numFmtId="0" fontId="0" fillId="0" borderId="37" xfId="0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/>
    </xf>
    <xf numFmtId="2" fontId="26" fillId="0" borderId="1" xfId="0" applyNumberFormat="1" applyFont="1" applyFill="1" applyBorder="1" applyAlignment="1">
      <alignment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2" fontId="26" fillId="0" borderId="1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 wrapText="1"/>
    </xf>
    <xf numFmtId="2" fontId="26" fillId="0" borderId="11" xfId="0" applyNumberFormat="1" applyFont="1" applyBorder="1" applyAlignment="1">
      <alignment horizontal="center"/>
    </xf>
    <xf numFmtId="2" fontId="26" fillId="0" borderId="11" xfId="0" applyNumberFormat="1" applyFont="1" applyFill="1" applyBorder="1" applyAlignment="1">
      <alignment wrapText="1"/>
    </xf>
    <xf numFmtId="49" fontId="26" fillId="0" borderId="11" xfId="0" applyNumberFormat="1" applyFont="1" applyFill="1" applyBorder="1" applyAlignment="1">
      <alignment horizontal="center" vertical="center" wrapText="1"/>
    </xf>
    <xf numFmtId="2" fontId="26" fillId="0" borderId="12" xfId="0" applyNumberFormat="1" applyFont="1" applyBorder="1"/>
    <xf numFmtId="2" fontId="26" fillId="0" borderId="14" xfId="0" applyNumberFormat="1" applyFont="1" applyBorder="1"/>
    <xf numFmtId="0" fontId="0" fillId="0" borderId="49" xfId="0" applyFill="1" applyBorder="1"/>
    <xf numFmtId="0" fontId="9" fillId="0" borderId="1" xfId="0" applyFont="1" applyFill="1" applyBorder="1" applyAlignment="1">
      <alignment wrapText="1"/>
    </xf>
    <xf numFmtId="4" fontId="35" fillId="0" borderId="1" xfId="1" applyNumberFormat="1" applyFont="1" applyFill="1" applyBorder="1" applyAlignment="1">
      <alignment horizontal="left" vertical="center"/>
    </xf>
    <xf numFmtId="4" fontId="35" fillId="0" borderId="6" xfId="1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Fill="1" applyBorder="1"/>
    <xf numFmtId="0" fontId="0" fillId="0" borderId="20" xfId="0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37" fillId="0" borderId="0" xfId="0" applyFont="1" applyAlignment="1">
      <alignment vertical="center" wrapText="1"/>
    </xf>
    <xf numFmtId="4" fontId="35" fillId="0" borderId="20" xfId="1" applyNumberFormat="1" applyFont="1" applyFill="1" applyBorder="1" applyAlignment="1">
      <alignment horizontal="left" vertical="center"/>
    </xf>
    <xf numFmtId="0" fontId="26" fillId="0" borderId="10" xfId="0" applyFont="1" applyFill="1" applyBorder="1" applyAlignment="1">
      <alignment wrapText="1"/>
    </xf>
    <xf numFmtId="0" fontId="21" fillId="0" borderId="6" xfId="0" applyFont="1" applyFill="1" applyBorder="1" applyAlignment="1">
      <alignment horizontal="left" vertical="center" wrapText="1"/>
    </xf>
    <xf numFmtId="2" fontId="22" fillId="0" borderId="6" xfId="0" applyNumberFormat="1" applyFont="1" applyFill="1" applyBorder="1" applyAlignment="1">
      <alignment wrapText="1"/>
    </xf>
    <xf numFmtId="2" fontId="23" fillId="0" borderId="6" xfId="0" applyNumberFormat="1" applyFont="1" applyFill="1" applyBorder="1" applyAlignment="1">
      <alignment wrapText="1"/>
    </xf>
    <xf numFmtId="0" fontId="26" fillId="0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top" wrapText="1"/>
    </xf>
    <xf numFmtId="0" fontId="26" fillId="0" borderId="20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27" fillId="0" borderId="31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49" fontId="0" fillId="0" borderId="26" xfId="0" applyNumberFormat="1" applyFill="1" applyBorder="1" applyAlignment="1">
      <alignment horizontal="center" vertical="top" wrapText="1"/>
    </xf>
    <xf numFmtId="49" fontId="0" fillId="0" borderId="26" xfId="0" applyNumberForma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center" wrapText="1"/>
    </xf>
    <xf numFmtId="4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top" wrapText="1"/>
    </xf>
    <xf numFmtId="2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/>
    </xf>
    <xf numFmtId="2" fontId="26" fillId="0" borderId="5" xfId="0" applyNumberFormat="1" applyFont="1" applyFill="1" applyBorder="1" applyAlignment="1">
      <alignment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9" fontId="26" fillId="0" borderId="33" xfId="0" applyNumberFormat="1" applyFont="1" applyFill="1" applyBorder="1" applyAlignment="1">
      <alignment horizontal="center" vertical="center"/>
    </xf>
    <xf numFmtId="4" fontId="26" fillId="0" borderId="33" xfId="0" applyNumberFormat="1" applyFont="1" applyFill="1" applyBorder="1" applyAlignment="1">
      <alignment horizontal="center" vertical="center"/>
    </xf>
    <xf numFmtId="2" fontId="26" fillId="0" borderId="20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0" fillId="0" borderId="26" xfId="0" applyFill="1" applyBorder="1"/>
    <xf numFmtId="0" fontId="0" fillId="0" borderId="53" xfId="0" applyFill="1" applyBorder="1"/>
    <xf numFmtId="0" fontId="6" fillId="0" borderId="38" xfId="0" applyFont="1" applyFill="1" applyBorder="1" applyAlignment="1">
      <alignment wrapText="1"/>
    </xf>
    <xf numFmtId="4" fontId="0" fillId="0" borderId="5" xfId="0" applyNumberForma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23" xfId="0" applyFill="1" applyBorder="1" applyAlignment="1">
      <alignment vertical="center" wrapText="1"/>
    </xf>
    <xf numFmtId="0" fontId="6" fillId="0" borderId="11" xfId="0" applyFont="1" applyBorder="1" applyAlignment="1">
      <alignment horizontal="left" vertical="top" wrapText="1"/>
    </xf>
    <xf numFmtId="0" fontId="0" fillId="0" borderId="39" xfId="0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5" fillId="0" borderId="4" xfId="0" applyFont="1" applyFill="1" applyBorder="1" applyAlignment="1">
      <alignment wrapText="1"/>
    </xf>
    <xf numFmtId="0" fontId="35" fillId="0" borderId="4" xfId="0" applyFont="1" applyFill="1" applyBorder="1"/>
    <xf numFmtId="0" fontId="35" fillId="0" borderId="39" xfId="0" applyFont="1" applyFill="1" applyBorder="1" applyAlignment="1">
      <alignment wrapText="1"/>
    </xf>
    <xf numFmtId="0" fontId="35" fillId="0" borderId="39" xfId="0" applyFont="1" applyFill="1" applyBorder="1" applyAlignment="1">
      <alignment horizontal="left" vertical="center" wrapText="1"/>
    </xf>
    <xf numFmtId="0" fontId="0" fillId="0" borderId="44" xfId="0" applyFill="1" applyBorder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0" fillId="0" borderId="33" xfId="0" applyFill="1" applyBorder="1" applyAlignment="1">
      <alignment horizontal="center" wrapText="1"/>
    </xf>
    <xf numFmtId="0" fontId="0" fillId="0" borderId="5" xfId="0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0" fillId="0" borderId="48" xfId="0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4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NumberFormat="1" applyFont="1" applyFill="1"/>
    <xf numFmtId="0" fontId="4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0" fontId="4" fillId="0" borderId="29" xfId="0" applyNumberFormat="1" applyFont="1" applyFill="1" applyBorder="1"/>
    <xf numFmtId="0" fontId="0" fillId="0" borderId="14" xfId="0" applyFill="1" applyBorder="1"/>
    <xf numFmtId="0" fontId="26" fillId="0" borderId="29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0" fillId="0" borderId="54" xfId="0" applyFill="1" applyBorder="1"/>
    <xf numFmtId="0" fontId="26" fillId="0" borderId="0" xfId="0" applyFont="1" applyFill="1" applyBorder="1" applyAlignment="1">
      <alignment vertical="center"/>
    </xf>
    <xf numFmtId="0" fontId="0" fillId="0" borderId="48" xfId="0" applyFill="1" applyBorder="1"/>
    <xf numFmtId="2" fontId="26" fillId="0" borderId="26" xfId="0" applyNumberFormat="1" applyFont="1" applyFill="1" applyBorder="1" applyAlignment="1">
      <alignment wrapText="1"/>
    </xf>
    <xf numFmtId="49" fontId="26" fillId="0" borderId="26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wrapText="1"/>
    </xf>
    <xf numFmtId="2" fontId="39" fillId="0" borderId="1" xfId="0" applyNumberFormat="1" applyFont="1" applyFill="1" applyBorder="1" applyAlignment="1">
      <alignment horizontal="center" vertical="center"/>
    </xf>
    <xf numFmtId="2" fontId="39" fillId="0" borderId="26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0" fillId="0" borderId="33" xfId="0" applyFill="1" applyBorder="1" applyAlignment="1">
      <alignment wrapText="1"/>
    </xf>
    <xf numFmtId="0" fontId="0" fillId="0" borderId="43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12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54" xfId="0" applyFill="1" applyBorder="1" applyAlignment="1">
      <alignment wrapText="1"/>
    </xf>
    <xf numFmtId="0" fontId="0" fillId="0" borderId="55" xfId="0" applyFill="1" applyBorder="1" applyAlignment="1">
      <alignment wrapText="1"/>
    </xf>
    <xf numFmtId="0" fontId="3" fillId="0" borderId="44" xfId="0" applyFont="1" applyFill="1" applyBorder="1" applyAlignment="1">
      <alignment wrapText="1"/>
    </xf>
    <xf numFmtId="0" fontId="3" fillId="0" borderId="16" xfId="0" applyFont="1" applyFill="1" applyBorder="1" applyAlignment="1">
      <alignment vertical="center" wrapText="1"/>
    </xf>
    <xf numFmtId="0" fontId="0" fillId="0" borderId="56" xfId="0" applyFill="1" applyBorder="1" applyAlignment="1">
      <alignment wrapText="1"/>
    </xf>
    <xf numFmtId="0" fontId="0" fillId="0" borderId="20" xfId="0" applyBorder="1" applyAlignment="1"/>
    <xf numFmtId="0" fontId="26" fillId="0" borderId="33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left" vertical="top" wrapText="1"/>
    </xf>
    <xf numFmtId="2" fontId="39" fillId="0" borderId="26" xfId="0" applyNumberFormat="1" applyFont="1" applyFill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41" fillId="0" borderId="1" xfId="0" applyFont="1" applyBorder="1"/>
    <xf numFmtId="0" fontId="41" fillId="0" borderId="1" xfId="0" applyFont="1" applyBorder="1" applyAlignment="1">
      <alignment wrapText="1"/>
    </xf>
    <xf numFmtId="0" fontId="41" fillId="0" borderId="58" xfId="0" applyFont="1" applyBorder="1" applyAlignment="1">
      <alignment wrapText="1"/>
    </xf>
    <xf numFmtId="0" fontId="41" fillId="0" borderId="0" xfId="0" applyFont="1" applyAlignment="1">
      <alignment vertical="center" wrapText="1"/>
    </xf>
    <xf numFmtId="0" fontId="40" fillId="0" borderId="32" xfId="0" applyFont="1" applyBorder="1" applyAlignment="1">
      <alignment wrapText="1"/>
    </xf>
    <xf numFmtId="0" fontId="41" fillId="0" borderId="18" xfId="0" applyFont="1" applyBorder="1" applyAlignment="1">
      <alignment wrapText="1"/>
    </xf>
    <xf numFmtId="0" fontId="2" fillId="0" borderId="4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6" fillId="0" borderId="41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26" fillId="0" borderId="59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11" xfId="0" applyFont="1" applyFill="1" applyBorder="1"/>
    <xf numFmtId="0" fontId="2" fillId="0" borderId="31" xfId="0" applyFont="1" applyFill="1" applyBorder="1"/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3" xfId="0" applyFont="1" applyFill="1" applyBorder="1"/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wrapText="1"/>
    </xf>
    <xf numFmtId="0" fontId="29" fillId="0" borderId="4" xfId="0" applyFont="1" applyFill="1" applyBorder="1" applyAlignment="1">
      <alignment horizontal="left" vertical="center" wrapText="1"/>
    </xf>
    <xf numFmtId="0" fontId="26" fillId="0" borderId="13" xfId="0" applyFont="1" applyFill="1" applyBorder="1"/>
    <xf numFmtId="2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/>
    <xf numFmtId="0" fontId="26" fillId="0" borderId="15" xfId="0" applyFont="1" applyFill="1" applyBorder="1"/>
    <xf numFmtId="0" fontId="2" fillId="0" borderId="16" xfId="0" applyFont="1" applyFill="1" applyBorder="1" applyAlignment="1">
      <alignment vertical="center" wrapText="1"/>
    </xf>
    <xf numFmtId="2" fontId="26" fillId="0" borderId="16" xfId="0" applyNumberFormat="1" applyFont="1" applyFill="1" applyBorder="1" applyAlignment="1">
      <alignment horizontal="center" vertical="center"/>
    </xf>
    <xf numFmtId="0" fontId="26" fillId="0" borderId="16" xfId="0" applyFont="1" applyFill="1" applyBorder="1"/>
    <xf numFmtId="0" fontId="2" fillId="0" borderId="39" xfId="0" applyFont="1" applyFill="1" applyBorder="1" applyAlignment="1">
      <alignment horizontal="left" vertical="center" wrapText="1"/>
    </xf>
    <xf numFmtId="0" fontId="26" fillId="0" borderId="60" xfId="0" applyFont="1" applyFill="1" applyBorder="1" applyAlignment="1">
      <alignment vertical="center"/>
    </xf>
    <xf numFmtId="4" fontId="35" fillId="0" borderId="6" xfId="1" applyNumberFormat="1" applyFont="1" applyFill="1" applyBorder="1" applyAlignment="1">
      <alignment horizontal="left" vertical="center" wrapText="1"/>
    </xf>
    <xf numFmtId="0" fontId="26" fillId="0" borderId="11" xfId="0" applyFont="1" applyFill="1" applyBorder="1"/>
    <xf numFmtId="0" fontId="2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6" fillId="0" borderId="34" xfId="0" applyFont="1" applyFill="1" applyBorder="1" applyAlignment="1">
      <alignment vertical="center"/>
    </xf>
    <xf numFmtId="0" fontId="2" fillId="0" borderId="39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20" xfId="0" applyFont="1" applyFill="1" applyBorder="1"/>
    <xf numFmtId="0" fontId="2" fillId="0" borderId="6" xfId="0" applyFont="1" applyFill="1" applyBorder="1"/>
    <xf numFmtId="0" fontId="4" fillId="0" borderId="8" xfId="0" applyNumberFormat="1" applyFont="1" applyFill="1" applyBorder="1" applyAlignment="1">
      <alignment horizontal="right" vertical="center"/>
    </xf>
    <xf numFmtId="0" fontId="4" fillId="0" borderId="29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8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Alignment="1">
      <alignment horizontal="right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26" fillId="4" borderId="17" xfId="0" applyFont="1" applyFill="1" applyBorder="1"/>
    <xf numFmtId="0" fontId="26" fillId="4" borderId="18" xfId="0" applyFont="1" applyFill="1" applyBorder="1"/>
    <xf numFmtId="2" fontId="26" fillId="4" borderId="1" xfId="0" applyNumberFormat="1" applyFont="1" applyFill="1" applyBorder="1" applyAlignment="1">
      <alignment vertical="center"/>
    </xf>
    <xf numFmtId="2" fontId="26" fillId="4" borderId="1" xfId="0" applyNumberFormat="1" applyFont="1" applyFill="1" applyBorder="1" applyAlignment="1"/>
    <xf numFmtId="2" fontId="26" fillId="4" borderId="1" xfId="0" applyNumberFormat="1" applyFont="1" applyFill="1" applyBorder="1" applyAlignment="1">
      <alignment vertical="center" wrapText="1"/>
    </xf>
    <xf numFmtId="0" fontId="26" fillId="0" borderId="40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26" fillId="4" borderId="15" xfId="0" applyFont="1" applyFill="1" applyBorder="1"/>
    <xf numFmtId="0" fontId="0" fillId="4" borderId="18" xfId="0" applyFill="1" applyBorder="1" applyAlignment="1">
      <alignment wrapText="1"/>
    </xf>
    <xf numFmtId="0" fontId="0" fillId="4" borderId="18" xfId="0" applyFill="1" applyBorder="1"/>
    <xf numFmtId="4" fontId="26" fillId="4" borderId="18" xfId="0" applyNumberFormat="1" applyFont="1" applyFill="1" applyBorder="1" applyAlignment="1">
      <alignment horizontal="center" vertical="center" wrapText="1"/>
    </xf>
    <xf numFmtId="0" fontId="26" fillId="4" borderId="24" xfId="0" applyFont="1" applyFill="1" applyBorder="1"/>
    <xf numFmtId="0" fontId="0" fillId="4" borderId="40" xfId="0" applyFill="1" applyBorder="1" applyAlignment="1">
      <alignment wrapText="1"/>
    </xf>
    <xf numFmtId="0" fontId="0" fillId="4" borderId="25" xfId="0" applyFill="1" applyBorder="1" applyAlignment="1">
      <alignment horizontal="left" vertical="center" wrapText="1"/>
    </xf>
    <xf numFmtId="4" fontId="26" fillId="4" borderId="18" xfId="0" applyNumberFormat="1" applyFont="1" applyFill="1" applyBorder="1"/>
    <xf numFmtId="0" fontId="26" fillId="4" borderId="32" xfId="0" applyFont="1" applyFill="1" applyBorder="1"/>
    <xf numFmtId="0" fontId="26" fillId="4" borderId="18" xfId="0" applyFont="1" applyFill="1" applyBorder="1" applyAlignment="1">
      <alignment wrapText="1"/>
    </xf>
    <xf numFmtId="0" fontId="26" fillId="4" borderId="18" xfId="0" applyFont="1" applyFill="1" applyBorder="1" applyAlignment="1">
      <alignment horizontal="left" wrapText="1"/>
    </xf>
    <xf numFmtId="2" fontId="26" fillId="4" borderId="18" xfId="0" applyNumberFormat="1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vertical="center"/>
    </xf>
    <xf numFmtId="0" fontId="26" fillId="4" borderId="18" xfId="0" applyFont="1" applyFill="1" applyBorder="1" applyAlignment="1">
      <alignment vertical="center"/>
    </xf>
    <xf numFmtId="0" fontId="26" fillId="4" borderId="18" xfId="0" applyFont="1" applyFill="1" applyBorder="1" applyAlignment="1">
      <alignment horizontal="left" vertical="center" wrapText="1"/>
    </xf>
    <xf numFmtId="4" fontId="26" fillId="4" borderId="18" xfId="0" applyNumberFormat="1" applyFont="1" applyFill="1" applyBorder="1" applyAlignment="1">
      <alignment horizontal="center" vertical="center"/>
    </xf>
    <xf numFmtId="4" fontId="26" fillId="4" borderId="19" xfId="0" applyNumberFormat="1" applyFont="1" applyFill="1" applyBorder="1" applyAlignment="1">
      <alignment vertical="center"/>
    </xf>
    <xf numFmtId="0" fontId="0" fillId="4" borderId="20" xfId="0" applyFill="1" applyBorder="1" applyAlignment="1">
      <alignment wrapText="1"/>
    </xf>
    <xf numFmtId="2" fontId="26" fillId="4" borderId="20" xfId="0" applyNumberFormat="1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49" fontId="26" fillId="4" borderId="20" xfId="0" applyNumberFormat="1" applyFont="1" applyFill="1" applyBorder="1" applyAlignment="1">
      <alignment horizontal="center" wrapText="1"/>
    </xf>
    <xf numFmtId="0" fontId="26" fillId="4" borderId="21" xfId="0" applyFont="1" applyFill="1" applyBorder="1"/>
    <xf numFmtId="0" fontId="0" fillId="4" borderId="57" xfId="0" applyFill="1" applyBorder="1" applyAlignment="1">
      <alignment wrapText="1"/>
    </xf>
    <xf numFmtId="0" fontId="0" fillId="4" borderId="33" xfId="0" applyFill="1" applyBorder="1" applyAlignment="1">
      <alignment wrapText="1"/>
    </xf>
    <xf numFmtId="0" fontId="26" fillId="4" borderId="33" xfId="0" applyFont="1" applyFill="1" applyBorder="1" applyAlignment="1">
      <alignment horizontal="center" vertical="center" wrapText="1"/>
    </xf>
    <xf numFmtId="2" fontId="26" fillId="4" borderId="33" xfId="0" applyNumberFormat="1" applyFont="1" applyFill="1" applyBorder="1" applyAlignment="1">
      <alignment horizontal="center" vertical="center" wrapText="1"/>
    </xf>
    <xf numFmtId="2" fontId="26" fillId="4" borderId="18" xfId="0" applyNumberFormat="1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wrapText="1"/>
    </xf>
    <xf numFmtId="0" fontId="26" fillId="4" borderId="18" xfId="0" applyFont="1" applyFill="1" applyBorder="1" applyAlignment="1">
      <alignment vertical="center" wrapText="1"/>
    </xf>
    <xf numFmtId="0" fontId="26" fillId="4" borderId="17" xfId="0" applyFont="1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18" xfId="0" applyFill="1" applyBorder="1" applyAlignment="1">
      <alignment vertical="center"/>
    </xf>
    <xf numFmtId="0" fontId="0" fillId="4" borderId="18" xfId="0" applyFill="1" applyBorder="1" applyAlignment="1"/>
    <xf numFmtId="0" fontId="26" fillId="4" borderId="18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26" fillId="4" borderId="31" xfId="0" applyFont="1" applyFill="1" applyBorder="1"/>
    <xf numFmtId="0" fontId="0" fillId="4" borderId="16" xfId="0" applyFill="1" applyBorder="1" applyAlignment="1">
      <alignment wrapText="1"/>
    </xf>
    <xf numFmtId="0" fontId="0" fillId="4" borderId="16" xfId="0" applyFill="1" applyBorder="1"/>
    <xf numFmtId="2" fontId="26" fillId="4" borderId="16" xfId="0" applyNumberFormat="1" applyFont="1" applyFill="1" applyBorder="1" applyAlignment="1">
      <alignment horizontal="center" vertical="center"/>
    </xf>
    <xf numFmtId="49" fontId="26" fillId="4" borderId="16" xfId="0" applyNumberFormat="1" applyFont="1" applyFill="1" applyBorder="1" applyAlignment="1">
      <alignment horizontal="center" vertical="center"/>
    </xf>
    <xf numFmtId="4" fontId="26" fillId="4" borderId="1" xfId="0" applyNumberFormat="1" applyFont="1" applyFill="1" applyBorder="1" applyAlignment="1">
      <alignment horizontal="center" vertical="center"/>
    </xf>
    <xf numFmtId="4" fontId="26" fillId="4" borderId="16" xfId="0" applyNumberFormat="1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vertical="center"/>
    </xf>
    <xf numFmtId="0" fontId="26" fillId="4" borderId="34" xfId="0" applyFont="1" applyFill="1" applyBorder="1" applyAlignment="1">
      <alignment vertical="center"/>
    </xf>
    <xf numFmtId="2" fontId="26" fillId="4" borderId="52" xfId="0" applyNumberFormat="1" applyFont="1" applyFill="1" applyBorder="1" applyAlignment="1">
      <alignment vertical="center"/>
    </xf>
    <xf numFmtId="49" fontId="26" fillId="4" borderId="17" xfId="0" applyNumberFormat="1" applyFont="1" applyFill="1" applyBorder="1" applyAlignment="1">
      <alignment horizontal="center" vertical="center"/>
    </xf>
    <xf numFmtId="49" fontId="26" fillId="4" borderId="34" xfId="0" applyNumberFormat="1" applyFont="1" applyFill="1" applyBorder="1" applyAlignment="1">
      <alignment horizontal="center" vertical="center"/>
    </xf>
    <xf numFmtId="0" fontId="0" fillId="4" borderId="33" xfId="0" applyFill="1" applyBorder="1"/>
    <xf numFmtId="0" fontId="26" fillId="4" borderId="18" xfId="0" applyFont="1" applyFill="1" applyBorder="1" applyAlignment="1">
      <alignment horizontal="center" vertical="center"/>
    </xf>
    <xf numFmtId="0" fontId="26" fillId="4" borderId="34" xfId="0" applyFont="1" applyFill="1" applyBorder="1" applyAlignment="1">
      <alignment vertical="center" shrinkToFit="1"/>
    </xf>
    <xf numFmtId="0" fontId="26" fillId="4" borderId="17" xfId="0" applyFont="1" applyFill="1" applyBorder="1" applyAlignment="1">
      <alignment vertical="center" wrapText="1"/>
    </xf>
    <xf numFmtId="0" fontId="26" fillId="4" borderId="18" xfId="0" applyFont="1" applyFill="1" applyBorder="1" applyAlignment="1">
      <alignment horizontal="left" vertical="center"/>
    </xf>
    <xf numFmtId="2" fontId="26" fillId="4" borderId="19" xfId="0" applyNumberFormat="1" applyFont="1" applyFill="1" applyBorder="1" applyAlignment="1">
      <alignment horizontal="center" vertical="center"/>
    </xf>
    <xf numFmtId="0" fontId="0" fillId="4" borderId="25" xfId="0" applyFill="1" applyBorder="1" applyAlignment="1">
      <alignment wrapText="1"/>
    </xf>
    <xf numFmtId="0" fontId="40" fillId="4" borderId="29" xfId="0" applyFont="1" applyFill="1" applyBorder="1" applyAlignment="1">
      <alignment wrapText="1"/>
    </xf>
    <xf numFmtId="0" fontId="26" fillId="4" borderId="26" xfId="0" applyFont="1" applyFill="1" applyBorder="1"/>
    <xf numFmtId="2" fontId="26" fillId="4" borderId="26" xfId="0" applyNumberFormat="1" applyFont="1" applyFill="1" applyBorder="1"/>
    <xf numFmtId="0" fontId="26" fillId="4" borderId="26" xfId="0" applyFont="1" applyFill="1" applyBorder="1" applyAlignment="1">
      <alignment horizontal="center" vertical="center"/>
    </xf>
    <xf numFmtId="2" fontId="26" fillId="4" borderId="59" xfId="0" applyNumberFormat="1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vertical="center"/>
    </xf>
    <xf numFmtId="0" fontId="0" fillId="4" borderId="34" xfId="0" applyFill="1" applyBorder="1" applyAlignment="1">
      <alignment wrapText="1"/>
    </xf>
    <xf numFmtId="0" fontId="0" fillId="4" borderId="21" xfId="0" applyFill="1" applyBorder="1" applyAlignment="1">
      <alignment wrapText="1"/>
    </xf>
    <xf numFmtId="0" fontId="26" fillId="4" borderId="34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wrapText="1"/>
    </xf>
    <xf numFmtId="0" fontId="26" fillId="4" borderId="25" xfId="0" applyFont="1" applyFill="1" applyBorder="1"/>
    <xf numFmtId="0" fontId="26" fillId="4" borderId="19" xfId="0" applyFont="1" applyFill="1" applyBorder="1" applyAlignment="1">
      <alignment wrapText="1"/>
    </xf>
    <xf numFmtId="0" fontId="26" fillId="4" borderId="25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vertical="center"/>
    </xf>
    <xf numFmtId="0" fontId="26" fillId="4" borderId="33" xfId="0" applyFont="1" applyFill="1" applyBorder="1" applyAlignment="1">
      <alignment vertical="center" wrapText="1"/>
    </xf>
    <xf numFmtId="2" fontId="26" fillId="4" borderId="33" xfId="0" applyNumberFormat="1" applyFont="1" applyFill="1" applyBorder="1" applyAlignment="1">
      <alignment horizontal="center" vertical="center"/>
    </xf>
    <xf numFmtId="0" fontId="26" fillId="4" borderId="42" xfId="0" applyFont="1" applyFill="1" applyBorder="1"/>
    <xf numFmtId="0" fontId="26" fillId="4" borderId="40" xfId="0" applyFont="1" applyFill="1" applyBorder="1"/>
    <xf numFmtId="2" fontId="26" fillId="4" borderId="40" xfId="0" applyNumberFormat="1" applyFont="1" applyFill="1" applyBorder="1"/>
    <xf numFmtId="2" fontId="26" fillId="4" borderId="38" xfId="0" applyNumberFormat="1" applyFont="1" applyFill="1" applyBorder="1" applyAlignment="1">
      <alignment wrapText="1"/>
    </xf>
    <xf numFmtId="2" fontId="26" fillId="4" borderId="26" xfId="0" applyNumberFormat="1" applyFont="1" applyFill="1" applyBorder="1" applyAlignment="1">
      <alignment wrapText="1"/>
    </xf>
    <xf numFmtId="0" fontId="26" fillId="4" borderId="17" xfId="0" applyFont="1" applyFill="1" applyBorder="1" applyAlignment="1">
      <alignment wrapText="1"/>
    </xf>
    <xf numFmtId="0" fontId="26" fillId="4" borderId="34" xfId="0" applyFont="1" applyFill="1" applyBorder="1" applyAlignment="1">
      <alignment wrapText="1"/>
    </xf>
    <xf numFmtId="0" fontId="26" fillId="4" borderId="21" xfId="0" applyFont="1" applyFill="1" applyBorder="1" applyAlignment="1">
      <alignment horizontal="center" vertical="center" wrapText="1"/>
    </xf>
    <xf numFmtId="0" fontId="26" fillId="4" borderId="28" xfId="0" applyFont="1" applyFill="1" applyBorder="1"/>
    <xf numFmtId="0" fontId="26" fillId="4" borderId="21" xfId="0" applyFont="1" applyFill="1" applyBorder="1" applyAlignment="1">
      <alignment wrapText="1"/>
    </xf>
    <xf numFmtId="0" fontId="26" fillId="4" borderId="34" xfId="0" applyFont="1" applyFill="1" applyBorder="1"/>
    <xf numFmtId="0" fontId="0" fillId="4" borderId="21" xfId="0" applyFill="1" applyBorder="1"/>
    <xf numFmtId="2" fontId="26" fillId="4" borderId="18" xfId="0" applyNumberFormat="1" applyFont="1" applyFill="1" applyBorder="1"/>
    <xf numFmtId="0" fontId="26" fillId="4" borderId="18" xfId="0" applyFont="1" applyFill="1" applyBorder="1" applyAlignment="1">
      <alignment horizontal="center"/>
    </xf>
    <xf numFmtId="0" fontId="26" fillId="4" borderId="21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26" fillId="4" borderId="19" xfId="0" applyNumberFormat="1" applyFont="1" applyFill="1" applyBorder="1"/>
    <xf numFmtId="0" fontId="0" fillId="4" borderId="25" xfId="0" applyFill="1" applyBorder="1" applyAlignment="1">
      <alignment vertical="center" wrapText="1"/>
    </xf>
    <xf numFmtId="0" fontId="8" fillId="4" borderId="18" xfId="0" applyFont="1" applyFill="1" applyBorder="1" applyAlignment="1">
      <alignment wrapText="1"/>
    </xf>
    <xf numFmtId="0" fontId="26" fillId="4" borderId="21" xfId="0" applyFont="1" applyFill="1" applyBorder="1" applyAlignment="1">
      <alignment vertical="center" wrapText="1"/>
    </xf>
    <xf numFmtId="0" fontId="0" fillId="4" borderId="26" xfId="0" applyFill="1" applyBorder="1" applyAlignment="1">
      <alignment wrapText="1"/>
    </xf>
    <xf numFmtId="0" fontId="0" fillId="4" borderId="18" xfId="0" applyFill="1" applyBorder="1" applyAlignment="1">
      <alignment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vertical="top" wrapText="1"/>
    </xf>
    <xf numFmtId="0" fontId="28" fillId="0" borderId="29" xfId="0" applyFont="1" applyFill="1" applyBorder="1" applyAlignment="1">
      <alignment vertical="top" wrapText="1"/>
    </xf>
    <xf numFmtId="0" fontId="28" fillId="0" borderId="30" xfId="0" applyFont="1" applyFill="1" applyBorder="1" applyAlignment="1">
      <alignment vertical="top" wrapText="1"/>
    </xf>
    <xf numFmtId="0" fontId="28" fillId="0" borderId="62" xfId="0" applyFont="1" applyFill="1" applyBorder="1" applyAlignment="1">
      <alignment vertical="top" wrapText="1"/>
    </xf>
    <xf numFmtId="0" fontId="26" fillId="0" borderId="20" xfId="0" applyFont="1" applyBorder="1" applyAlignment="1">
      <alignment vertical="top" wrapText="1"/>
    </xf>
    <xf numFmtId="0" fontId="26" fillId="0" borderId="33" xfId="0" applyFont="1" applyBorder="1" applyAlignment="1">
      <alignment vertical="top" wrapText="1"/>
    </xf>
    <xf numFmtId="0" fontId="26" fillId="0" borderId="1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0" fillId="4" borderId="48" xfId="0" applyFill="1" applyBorder="1" applyAlignment="1">
      <alignment wrapText="1"/>
    </xf>
    <xf numFmtId="0" fontId="26" fillId="0" borderId="6" xfId="0" applyFont="1" applyFill="1" applyBorder="1" applyAlignment="1">
      <alignment vertical="center" wrapText="1"/>
    </xf>
    <xf numFmtId="0" fontId="28" fillId="0" borderId="63" xfId="0" applyFont="1" applyFill="1" applyBorder="1" applyAlignment="1">
      <alignment vertical="top" wrapText="1"/>
    </xf>
    <xf numFmtId="0" fontId="26" fillId="0" borderId="5" xfId="0" applyFont="1" applyBorder="1" applyAlignment="1">
      <alignment vertical="top" wrapText="1"/>
    </xf>
    <xf numFmtId="0" fontId="26" fillId="4" borderId="10" xfId="0" applyFont="1" applyFill="1" applyBorder="1" applyAlignment="1">
      <alignment wrapText="1"/>
    </xf>
    <xf numFmtId="0" fontId="0" fillId="4" borderId="38" xfId="0" applyFill="1" applyBorder="1" applyAlignment="1">
      <alignment wrapText="1"/>
    </xf>
    <xf numFmtId="2" fontId="26" fillId="4" borderId="26" xfId="0" applyNumberFormat="1" applyFont="1" applyFill="1" applyBorder="1" applyAlignment="1">
      <alignment horizontal="center" vertical="center"/>
    </xf>
    <xf numFmtId="2" fontId="26" fillId="4" borderId="26" xfId="0" applyNumberFormat="1" applyFont="1" applyFill="1" applyBorder="1" applyAlignment="1">
      <alignment vertical="center" wrapText="1"/>
    </xf>
    <xf numFmtId="2" fontId="26" fillId="4" borderId="26" xfId="0" applyNumberFormat="1" applyFont="1" applyFill="1" applyBorder="1" applyAlignment="1">
      <alignment horizontal="center" vertical="center" wrapText="1"/>
    </xf>
    <xf numFmtId="2" fontId="26" fillId="4" borderId="64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wrapText="1"/>
    </xf>
    <xf numFmtId="0" fontId="26" fillId="0" borderId="10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4" borderId="22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wrapText="1"/>
    </xf>
    <xf numFmtId="2" fontId="26" fillId="4" borderId="11" xfId="0" applyNumberFormat="1" applyFont="1" applyFill="1" applyBorder="1" applyAlignment="1">
      <alignment horizontal="center" vertical="center" wrapText="1"/>
    </xf>
    <xf numFmtId="0" fontId="26" fillId="4" borderId="11" xfId="0" applyNumberFormat="1" applyFont="1" applyFill="1" applyBorder="1" applyAlignment="1">
      <alignment horizontal="right" vertical="center" wrapText="1"/>
    </xf>
    <xf numFmtId="0" fontId="26" fillId="4" borderId="11" xfId="0" applyNumberFormat="1" applyFont="1" applyFill="1" applyBorder="1" applyAlignment="1">
      <alignment horizontal="center" vertical="center" wrapText="1"/>
    </xf>
    <xf numFmtId="49" fontId="26" fillId="4" borderId="11" xfId="0" applyNumberFormat="1" applyFont="1" applyFill="1" applyBorder="1" applyAlignment="1">
      <alignment horizontal="center" vertical="center" wrapText="1"/>
    </xf>
    <xf numFmtId="0" fontId="40" fillId="4" borderId="20" xfId="0" applyFont="1" applyFill="1" applyBorder="1" applyAlignment="1">
      <alignment wrapText="1"/>
    </xf>
    <xf numFmtId="0" fontId="0" fillId="0" borderId="63" xfId="0" applyFill="1" applyBorder="1"/>
    <xf numFmtId="4" fontId="0" fillId="0" borderId="1" xfId="0" applyNumberFormat="1" applyFill="1" applyBorder="1"/>
    <xf numFmtId="49" fontId="0" fillId="0" borderId="1" xfId="0" applyNumberFormat="1" applyFill="1" applyBorder="1"/>
    <xf numFmtId="0" fontId="26" fillId="0" borderId="27" xfId="0" applyFont="1" applyFill="1" applyBorder="1" applyAlignment="1">
      <alignment vertical="center"/>
    </xf>
    <xf numFmtId="0" fontId="26" fillId="0" borderId="66" xfId="0" applyFont="1" applyFill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0" fillId="0" borderId="61" xfId="0" applyFill="1" applyBorder="1" applyAlignment="1">
      <alignment vertical="center" wrapText="1"/>
    </xf>
    <xf numFmtId="0" fontId="26" fillId="4" borderId="67" xfId="0" applyFont="1" applyFill="1" applyBorder="1"/>
    <xf numFmtId="0" fontId="26" fillId="4" borderId="43" xfId="0" applyFont="1" applyFill="1" applyBorder="1" applyAlignment="1">
      <alignment wrapText="1"/>
    </xf>
    <xf numFmtId="0" fontId="26" fillId="4" borderId="11" xfId="0" applyFont="1" applyFill="1" applyBorder="1" applyAlignment="1">
      <alignment wrapText="1"/>
    </xf>
    <xf numFmtId="0" fontId="26" fillId="4" borderId="11" xfId="0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6" fillId="4" borderId="68" xfId="0" applyFont="1" applyFill="1" applyBorder="1"/>
    <xf numFmtId="0" fontId="26" fillId="4" borderId="11" xfId="0" applyFont="1" applyFill="1" applyBorder="1" applyAlignment="1">
      <alignment vertical="center" wrapText="1"/>
    </xf>
    <xf numFmtId="2" fontId="26" fillId="4" borderId="11" xfId="0" applyNumberFormat="1" applyFont="1" applyFill="1" applyBorder="1" applyAlignment="1">
      <alignment horizontal="center" vertical="center"/>
    </xf>
    <xf numFmtId="0" fontId="2" fillId="0" borderId="23" xfId="0" applyFont="1" applyFill="1" applyBorder="1"/>
    <xf numFmtId="2" fontId="26" fillId="0" borderId="6" xfId="0" applyNumberFormat="1" applyFont="1" applyFill="1" applyBorder="1" applyAlignment="1">
      <alignment horizontal="center" vertical="center"/>
    </xf>
    <xf numFmtId="0" fontId="26" fillId="0" borderId="27" xfId="0" applyFont="1" applyFill="1" applyBorder="1"/>
    <xf numFmtId="0" fontId="26" fillId="0" borderId="31" xfId="0" applyFont="1" applyFill="1" applyBorder="1"/>
    <xf numFmtId="0" fontId="26" fillId="0" borderId="1" xfId="0" applyFont="1" applyFill="1" applyBorder="1" applyAlignment="1">
      <alignment vertical="center"/>
    </xf>
    <xf numFmtId="0" fontId="26" fillId="0" borderId="62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 wrapText="1"/>
    </xf>
    <xf numFmtId="0" fontId="26" fillId="0" borderId="63" xfId="0" applyFont="1" applyFill="1" applyBorder="1" applyAlignment="1">
      <alignment vertical="center" wrapText="1"/>
    </xf>
    <xf numFmtId="0" fontId="0" fillId="0" borderId="31" xfId="0" applyFill="1" applyBorder="1" applyAlignment="1">
      <alignment horizontal="left" vertical="center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1" fillId="0" borderId="4" xfId="0" applyFont="1" applyFill="1" applyBorder="1" applyAlignment="1">
      <alignment wrapText="1"/>
    </xf>
    <xf numFmtId="0" fontId="26" fillId="2" borderId="25" xfId="0" applyFont="1" applyFill="1" applyBorder="1" applyAlignment="1">
      <alignment vertical="center"/>
    </xf>
    <xf numFmtId="0" fontId="26" fillId="4" borderId="43" xfId="0" applyFont="1" applyFill="1" applyBorder="1"/>
    <xf numFmtId="0" fontId="26" fillId="4" borderId="11" xfId="0" applyFont="1" applyFill="1" applyBorder="1"/>
    <xf numFmtId="2" fontId="26" fillId="4" borderId="2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0" fillId="0" borderId="62" xfId="0" applyFill="1" applyBorder="1"/>
    <xf numFmtId="0" fontId="0" fillId="0" borderId="69" xfId="0" applyFill="1" applyBorder="1"/>
    <xf numFmtId="0" fontId="4" fillId="0" borderId="16" xfId="0" applyFont="1" applyBorder="1" applyAlignment="1">
      <alignment wrapText="1"/>
    </xf>
    <xf numFmtId="4" fontId="35" fillId="0" borderId="4" xfId="1" applyNumberFormat="1" applyFont="1" applyFill="1" applyBorder="1" applyAlignment="1">
      <alignment horizontal="left" vertical="center" wrapText="1"/>
    </xf>
    <xf numFmtId="164" fontId="35" fillId="0" borderId="4" xfId="1" applyNumberFormat="1" applyFont="1" applyFill="1" applyBorder="1" applyAlignment="1">
      <alignment vertical="center" wrapText="1"/>
    </xf>
    <xf numFmtId="0" fontId="26" fillId="0" borderId="48" xfId="0" applyFont="1" applyFill="1" applyBorder="1" applyAlignment="1">
      <alignment wrapText="1"/>
    </xf>
    <xf numFmtId="4" fontId="35" fillId="0" borderId="37" xfId="1" applyNumberFormat="1" applyFont="1" applyFill="1" applyBorder="1" applyAlignment="1">
      <alignment horizontal="left" vertical="center" wrapText="1"/>
    </xf>
    <xf numFmtId="2" fontId="26" fillId="0" borderId="6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Font="1"/>
    <xf numFmtId="49" fontId="42" fillId="0" borderId="0" xfId="0" applyNumberFormat="1" applyFont="1"/>
    <xf numFmtId="49" fontId="0" fillId="0" borderId="6" xfId="0" applyNumberFormat="1" applyFont="1" applyBorder="1" applyAlignment="1">
      <alignment horizontal="center" vertical="center"/>
    </xf>
    <xf numFmtId="4" fontId="0" fillId="3" borderId="6" xfId="0" applyNumberFormat="1" applyFont="1" applyFill="1" applyBorder="1" applyAlignment="1">
      <alignment horizontal="right"/>
    </xf>
    <xf numFmtId="4" fontId="0" fillId="3" borderId="6" xfId="0" applyNumberFormat="1" applyFont="1" applyFill="1" applyBorder="1" applyAlignment="1">
      <alignment horizontal="right" vertical="center" wrapText="1"/>
    </xf>
    <xf numFmtId="4" fontId="42" fillId="3" borderId="6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/>
    </xf>
    <xf numFmtId="4" fontId="42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/>
    </xf>
    <xf numFmtId="49" fontId="0" fillId="0" borderId="5" xfId="0" applyNumberFormat="1" applyFont="1" applyBorder="1" applyAlignment="1">
      <alignment horizontal="center" vertical="center"/>
    </xf>
    <xf numFmtId="4" fontId="42" fillId="3" borderId="5" xfId="0" applyNumberFormat="1" applyFont="1" applyFill="1" applyBorder="1" applyAlignment="1">
      <alignment horizontal="right" vertical="center" wrapText="1"/>
    </xf>
    <xf numFmtId="4" fontId="0" fillId="3" borderId="6" xfId="0" applyNumberFormat="1" applyFont="1" applyFill="1" applyBorder="1" applyAlignment="1">
      <alignment horizontal="right" vertical="center"/>
    </xf>
    <xf numFmtId="49" fontId="0" fillId="3" borderId="58" xfId="0" applyNumberFormat="1" applyFont="1" applyFill="1" applyBorder="1" applyAlignment="1"/>
    <xf numFmtId="49" fontId="0" fillId="3" borderId="58" xfId="0" applyNumberFormat="1" applyFont="1" applyFill="1" applyBorder="1" applyAlignment="1">
      <alignment horizontal="center" vertical="center"/>
    </xf>
    <xf numFmtId="49" fontId="0" fillId="3" borderId="58" xfId="0" applyNumberFormat="1" applyFont="1" applyFill="1" applyBorder="1" applyAlignment="1">
      <alignment horizontal="center"/>
    </xf>
    <xf numFmtId="49" fontId="0" fillId="3" borderId="58" xfId="0" applyNumberFormat="1" applyFont="1" applyFill="1" applyBorder="1" applyAlignment="1">
      <alignment horizontal="left"/>
    </xf>
    <xf numFmtId="49" fontId="0" fillId="3" borderId="4" xfId="0" applyNumberFormat="1" applyFont="1" applyFill="1" applyBorder="1"/>
    <xf numFmtId="49" fontId="0" fillId="3" borderId="1" xfId="0" applyNumberFormat="1" applyFont="1" applyFill="1" applyBorder="1" applyAlignment="1"/>
    <xf numFmtId="49" fontId="0" fillId="3" borderId="1" xfId="0" applyNumberFormat="1" applyFont="1" applyFill="1" applyBorder="1" applyAlignment="1">
      <alignment wrapText="1"/>
    </xf>
    <xf numFmtId="49" fontId="0" fillId="3" borderId="58" xfId="0" applyNumberFormat="1" applyFont="1" applyFill="1" applyBorder="1"/>
    <xf numFmtId="49" fontId="0" fillId="3" borderId="58" xfId="0" applyNumberFormat="1" applyFont="1" applyFill="1" applyBorder="1" applyAlignment="1">
      <alignment wrapText="1"/>
    </xf>
    <xf numFmtId="49" fontId="0" fillId="3" borderId="4" xfId="0" applyNumberFormat="1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3" xfId="0" applyNumberFormat="1" applyFont="1" applyFill="1" applyBorder="1" applyAlignment="1">
      <alignment vertical="center"/>
    </xf>
    <xf numFmtId="4" fontId="0" fillId="3" borderId="5" xfId="0" applyNumberFormat="1" applyFont="1" applyFill="1" applyBorder="1" applyAlignment="1">
      <alignment horizontal="right" wrapText="1"/>
    </xf>
    <xf numFmtId="4" fontId="0" fillId="3" borderId="5" xfId="0" applyNumberFormat="1" applyFont="1" applyFill="1" applyBorder="1" applyAlignment="1">
      <alignment horizontal="right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/>
    </xf>
    <xf numFmtId="49" fontId="43" fillId="0" borderId="0" xfId="0" applyNumberFormat="1" applyFont="1"/>
    <xf numFmtId="49" fontId="44" fillId="0" borderId="0" xfId="0" applyNumberFormat="1" applyFont="1"/>
    <xf numFmtId="49" fontId="0" fillId="3" borderId="3" xfId="0" applyNumberFormat="1" applyFont="1" applyFill="1" applyBorder="1"/>
    <xf numFmtId="4" fontId="42" fillId="0" borderId="1" xfId="0" applyNumberFormat="1" applyFont="1" applyBorder="1" applyAlignment="1">
      <alignment horizontal="right"/>
    </xf>
    <xf numFmtId="4" fontId="42" fillId="0" borderId="4" xfId="0" applyNumberFormat="1" applyFont="1" applyBorder="1" applyAlignment="1">
      <alignment horizontal="right"/>
    </xf>
    <xf numFmtId="49" fontId="42" fillId="0" borderId="58" xfId="0" applyNumberFormat="1" applyFont="1" applyBorder="1" applyAlignment="1"/>
    <xf numFmtId="49" fontId="42" fillId="0" borderId="4" xfId="0" applyNumberFormat="1" applyFont="1" applyBorder="1" applyAlignment="1"/>
    <xf numFmtId="0" fontId="26" fillId="0" borderId="40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0" borderId="31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left" vertical="center"/>
    </xf>
    <xf numFmtId="0" fontId="26" fillId="0" borderId="33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6" fillId="0" borderId="3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2" fontId="26" fillId="0" borderId="26" xfId="0" applyNumberFormat="1" applyFont="1" applyFill="1" applyBorder="1" applyAlignment="1">
      <alignment horizontal="center" wrapText="1"/>
    </xf>
    <xf numFmtId="2" fontId="26" fillId="0" borderId="33" xfId="0" applyNumberFormat="1" applyFont="1" applyFill="1" applyBorder="1" applyAlignment="1">
      <alignment horizontal="center" wrapText="1"/>
    </xf>
    <xf numFmtId="49" fontId="26" fillId="0" borderId="26" xfId="0" applyNumberFormat="1" applyFont="1" applyFill="1" applyBorder="1" applyAlignment="1">
      <alignment horizontal="center" vertical="center" wrapText="1"/>
    </xf>
    <xf numFmtId="49" fontId="26" fillId="0" borderId="33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wrapText="1"/>
    </xf>
    <xf numFmtId="0" fontId="0" fillId="0" borderId="33" xfId="0" applyFill="1" applyBorder="1" applyAlignment="1">
      <alignment horizontal="center" wrapText="1"/>
    </xf>
    <xf numFmtId="2" fontId="0" fillId="0" borderId="2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26" fillId="0" borderId="26" xfId="0" applyNumberFormat="1" applyFont="1" applyBorder="1" applyAlignment="1">
      <alignment horizontal="center"/>
    </xf>
    <xf numFmtId="2" fontId="26" fillId="0" borderId="33" xfId="0" applyNumberFormat="1" applyFont="1" applyBorder="1" applyAlignment="1">
      <alignment horizontal="center"/>
    </xf>
    <xf numFmtId="49" fontId="0" fillId="3" borderId="58" xfId="0" applyNumberFormat="1" applyFont="1" applyFill="1" applyBorder="1" applyAlignment="1">
      <alignment horizontal="left" wrapText="1"/>
    </xf>
    <xf numFmtId="49" fontId="0" fillId="3" borderId="4" xfId="0" applyNumberFormat="1" applyFont="1" applyFill="1" applyBorder="1" applyAlignment="1">
      <alignment horizontal="left" wrapText="1"/>
    </xf>
    <xf numFmtId="49" fontId="0" fillId="3" borderId="58" xfId="0" applyNumberFormat="1" applyFont="1" applyFill="1" applyBorder="1" applyAlignment="1">
      <alignment horizontal="left"/>
    </xf>
    <xf numFmtId="49" fontId="0" fillId="3" borderId="4" xfId="0" applyNumberFormat="1" applyFont="1" applyFill="1" applyBorder="1" applyAlignment="1">
      <alignment horizontal="left"/>
    </xf>
    <xf numFmtId="49" fontId="42" fillId="0" borderId="1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/>
    </xf>
    <xf numFmtId="49" fontId="42" fillId="0" borderId="58" xfId="0" applyNumberFormat="1" applyFont="1" applyBorder="1" applyAlignment="1">
      <alignment horizontal="center"/>
    </xf>
    <xf numFmtId="49" fontId="0" fillId="3" borderId="3" xfId="0" applyNumberFormat="1" applyFont="1" applyFill="1" applyBorder="1" applyAlignment="1">
      <alignment horizontal="left"/>
    </xf>
    <xf numFmtId="49" fontId="0" fillId="3" borderId="7" xfId="0" applyNumberFormat="1" applyFont="1" applyFill="1" applyBorder="1" applyAlignment="1">
      <alignment horizontal="left" vertical="center" wrapText="1"/>
    </xf>
    <xf numFmtId="49" fontId="0" fillId="3" borderId="61" xfId="0" applyNumberFormat="1" applyFont="1" applyFill="1" applyBorder="1" applyAlignment="1">
      <alignment horizontal="left" vertical="center" wrapText="1"/>
    </xf>
    <xf numFmtId="49" fontId="0" fillId="3" borderId="39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>
      <alignment horizontal="left" wrapText="1"/>
    </xf>
    <xf numFmtId="49" fontId="0" fillId="3" borderId="3" xfId="0" applyNumberFormat="1" applyFont="1" applyFill="1" applyBorder="1" applyAlignment="1">
      <alignment horizontal="left" vertical="center" wrapText="1"/>
    </xf>
    <xf numFmtId="49" fontId="0" fillId="3" borderId="58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>
      <alignment vertical="center" wrapText="1"/>
    </xf>
    <xf numFmtId="49" fontId="0" fillId="3" borderId="58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/>
    </xf>
    <xf numFmtId="0" fontId="0" fillId="0" borderId="37" xfId="0" applyFill="1" applyBorder="1" applyAlignment="1">
      <alignment horizontal="left"/>
    </xf>
    <xf numFmtId="49" fontId="0" fillId="3" borderId="58" xfId="0" applyNumberFormat="1" applyFont="1" applyFill="1" applyBorder="1" applyAlignment="1">
      <alignment horizontal="left" vertical="center"/>
    </xf>
    <xf numFmtId="49" fontId="0" fillId="3" borderId="4" xfId="0" applyNumberFormat="1" applyFont="1" applyFill="1" applyBorder="1" applyAlignment="1">
      <alignment horizontal="left" vertical="center"/>
    </xf>
    <xf numFmtId="49" fontId="0" fillId="3" borderId="9" xfId="0" applyNumberFormat="1" applyFont="1" applyFill="1" applyBorder="1" applyAlignment="1">
      <alignment horizontal="left"/>
    </xf>
    <xf numFmtId="49" fontId="0" fillId="3" borderId="2" xfId="0" applyNumberFormat="1" applyFont="1" applyFill="1" applyBorder="1" applyAlignment="1">
      <alignment horizontal="left"/>
    </xf>
    <xf numFmtId="49" fontId="0" fillId="3" borderId="37" xfId="0" applyNumberFormat="1" applyFont="1" applyFill="1" applyBorder="1" applyAlignment="1">
      <alignment horizontal="left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3" borderId="58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8" xfId="0" applyNumberFormat="1" applyFont="1" applyFill="1" applyBorder="1" applyAlignment="1">
      <alignment wrapText="1"/>
    </xf>
    <xf numFmtId="49" fontId="0" fillId="3" borderId="4" xfId="0" applyNumberFormat="1" applyFont="1" applyFill="1" applyBorder="1" applyAlignment="1">
      <alignment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37" xfId="0" applyNumberFormat="1" applyFont="1" applyFill="1" applyBorder="1" applyAlignment="1">
      <alignment vertical="center" wrapText="1"/>
    </xf>
  </cellXfs>
  <cellStyles count="2">
    <cellStyle name="Обычный" xfId="0" builtinId="0"/>
    <cellStyle name="Обычный_зф 1листопада 2005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CC"/>
      <color rgb="FF66FFFF"/>
      <color rgb="FFCCCCFF"/>
      <color rgb="FFFF99CC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0;&#1072;&#1083;&#1091;&#1089;&#1100;&#1082;&#1072;%20&#1084;&#1110;&#1089;&#1100;&#1082;&#1072;%20&#1083;&#1110;&#1082;&#1072;&#1088;&#1085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91;&#1084;&#1072;&#1085;&#1110;&#1090;&#1072;&#1088;&#1085;&#1072;%20&#1076;&#1086;&#1087;&#1086;&#1084;&#1086;&#1075;&#1072;\&#1042;&#1110;&#1076;&#1087;&#1086;&#1074;&#1110;&#1076;&#1110;\&#1054;&#1089;&#1074;&#1110;&#1090;&#1072;\&#1051;&#1110;&#1094;&#1077;&#1081;%20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4;&#1089;&#1074;&#1110;&#1090;&#1072;\&#1050;&#1072;&#1083;&#1091;&#1089;&#1100;&#1082;&#1080;&#1081;%20&#1083;&#1110;&#1094;&#1077;&#1081;%20&#8470;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4;&#1089;&#1074;&#1110;&#1090;&#1072;\&#1042;&#1110;&#1089;&#1090;&#1110;&#1074;&#1089;&#1100;&#1082;&#1072;%20&#1075;&#1110;&#1084;&#1085;&#1072;&#1079;&#1110;&#1103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54;&#1041;&#1054;&#1058;&#1040;\ROBOTA\&#1043;&#1091;&#1084;&#1072;&#1085;&#1110;&#1090;&#1072;&#1088;&#1085;&#1072;%20&#1076;&#1086;&#1087;&#1086;&#1084;&#1086;&#1075;&#1072;\&#1042;&#1110;&#1076;&#1087;&#1086;&#1074;&#1110;&#1076;&#1110;\&#1054;&#1089;&#1074;&#1110;&#1090;&#1072;\&#1050;&#1088;&#1086;&#1087;&#1080;&#1074;&#1085;&#1080;&#1094;&#1100;&#1082;&#1072;%20&#1075;&#1110;&#1084;&#1085;&#1072;&#1079;&#1110;&#1103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54;&#1041;&#1054;&#1058;&#1040;\ROBOTA\&#1043;&#1091;&#1084;&#1072;&#1085;&#1110;&#1090;&#1072;&#1088;&#1085;&#1072;%20&#1076;&#1086;&#1087;&#1086;&#1084;&#1086;&#1075;&#1072;\&#1042;&#1110;&#1076;&#1087;&#1086;&#1074;&#1110;&#1076;&#1110;\&#1054;&#1089;&#1074;&#1110;&#1090;&#1072;\&#1062;&#1061;&#1058;&#1044;&#1070;&#10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7;&#1090;&#1086;&#1084;&#1072;&#1090;&#1086;&#1083;&#1086;&#1075;&#1110;&#1103;-%20&#1090;&#1077;&#1088;&#1094;&#1077;&#1085;&#1090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44;&#1080;&#1076;&#1080;&#1095;%20&#1076;&#1086;&#1076;&#1072;&#1090;&#1086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9;&#1053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9;&#1087;&#1088;&#1072;&#1074;&#1083;&#1110;&#1085;&#1085;&#1103;%20&#1082;&#1086;&#1084;%20&#1074;&#1083;&#1072;&#1089;&#1085;&#1086;&#1089;&#1090;&#111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9;&#1087;&#1088;&#1072;&#1074;&#1083;&#1110;&#1085;&#1085;&#1103;%20&#1082;&#1091;&#1083;&#1100;&#1090;&#1091;&#1088;&#108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9;&#1087;&#1088;&#1072;&#1074;&#1083;&#1110;&#1085;&#1085;&#1103;%20&#1089;&#1086;&#1094;&#1079;&#1072;&#1093;&#1080;&#1089;&#1090;&#109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86;&#1073;&#1086;&#1090;&#1072;\ROBOTA\&#1043;&#1091;&#1084;&#1072;&#1085;&#1110;&#1090;&#1072;&#1088;&#1085;&#1072;%20&#1076;&#1086;&#1087;&#1086;&#1084;&#1086;&#1075;&#1072;\&#1042;&#1110;&#1076;&#1087;&#1086;&#1074;&#1110;&#1076;&#1110;\&#1050;&#1072;&#1083;&#1091;&#1089;&#1100;&#1082;&#1072;%20&#1062;&#1056;&#105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r43erv\d\&#1056;&#1054;&#1041;&#1054;&#1058;&#1040;\ROBOTA\&#1043;&#1091;&#1084;&#1072;&#1085;&#1110;&#1090;&#1072;&#1088;&#1085;&#1072;%20&#1076;&#1086;&#1087;&#1086;&#1084;&#1086;&#1075;&#1072;\&#1042;&#1110;&#1076;&#1087;&#1086;&#1074;&#1110;&#1076;&#1110;\&#1054;&#1089;&#1074;&#1110;&#1090;&#1072;\&#1083;&#1110;&#1094;&#1077;&#1081;%20&#8470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8">
          <cell r="E38" t="str">
            <v>засоби індивідуального захисту</v>
          </cell>
        </row>
        <row r="44">
          <cell r="D44" t="str">
            <v>Калуська районна військова адміністрація</v>
          </cell>
        </row>
        <row r="57">
          <cell r="D57" t="str">
            <v>БФ "ІНТЕРНЕШНЛ РІВАЙВЛ ФАУНДЕЙШН"</v>
          </cell>
        </row>
        <row r="59">
          <cell r="D59" t="str">
            <v>КНП "Обласний аптечний склад"</v>
          </cell>
        </row>
        <row r="61">
          <cell r="D61" t="str">
            <v>КНП "Калуська ЦРЛ"</v>
          </cell>
        </row>
        <row r="68">
          <cell r="E68" t="str">
            <v>лікарські засоби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4">
          <cell r="G14">
            <v>340314.58999999997</v>
          </cell>
        </row>
        <row r="40">
          <cell r="G40">
            <v>546724.74000000011</v>
          </cell>
        </row>
        <row r="65">
          <cell r="G65">
            <v>668218.61</v>
          </cell>
        </row>
        <row r="90">
          <cell r="G90">
            <v>1060902.5799999998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">
          <cell r="D4" t="str">
            <v>Управління освіти Калуської міської ради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C3" t="str">
            <v>Вістівська гімназія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6">
          <cell r="G76">
            <v>716159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">
          <cell r="K10">
            <v>29762.97</v>
          </cell>
        </row>
        <row r="12">
          <cell r="K12">
            <v>29788.89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">
          <cell r="L3">
            <v>33699.9</v>
          </cell>
        </row>
        <row r="7">
          <cell r="L7">
            <v>15480</v>
          </cell>
        </row>
        <row r="10">
          <cell r="L10">
            <v>150140.95000000001</v>
          </cell>
        </row>
        <row r="14">
          <cell r="L14">
            <v>10535.93</v>
          </cell>
        </row>
        <row r="18">
          <cell r="L18">
            <v>209856.78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E3" t="str">
            <v>Продукти харчування (масло)</v>
          </cell>
        </row>
        <row r="5">
          <cell r="D5" t="str">
            <v>Міжнародна благодійна організація "Партнерство кожній дитині"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">
          <cell r="D5" t="str">
            <v xml:space="preserve">Управління з питань цивільного захисту Івано-Франківської обласної державної адміністрації (донор Чеська Республіка)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D3" t="str">
            <v>Програма розвитку ООН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3">
          <cell r="E3" t="str">
            <v>шафа</v>
          </cell>
        </row>
        <row r="11">
          <cell r="D11" t="str">
            <v>Книжковий фестиваль "Kyivbookfest"</v>
          </cell>
          <cell r="E11" t="str">
            <v>книги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D3" t="str">
            <v>Управління Верховного комісара ООН у справах біженців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6">
          <cell r="D36" t="str">
            <v>ГО “Спілки українських офтальмохірургів”</v>
          </cell>
        </row>
        <row r="74">
          <cell r="D74" t="str">
            <v>Благодійний фонд “Чисті серця”</v>
          </cell>
        </row>
        <row r="115">
          <cell r="D115" t="str">
            <v>РГ “Церква Христа” Євангельських  Християн -Бабтистів”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">
          <cell r="D3" t="str">
            <v>ГО " Чисті Серця Калуша"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7"/>
  <sheetViews>
    <sheetView topLeftCell="A145" zoomScale="120" zoomScaleNormal="120" workbookViewId="0">
      <selection activeCell="K592" sqref="K592"/>
    </sheetView>
  </sheetViews>
  <sheetFormatPr defaultRowHeight="15" x14ac:dyDescent="0.25"/>
  <cols>
    <col min="1" max="1" width="26" style="3" customWidth="1"/>
    <col min="2" max="2" width="37" style="3" customWidth="1"/>
    <col min="3" max="3" width="29.140625" style="3" customWidth="1"/>
    <col min="4" max="6" width="15.28515625" style="3" customWidth="1"/>
    <col min="7" max="7" width="13.7109375" style="3" customWidth="1"/>
    <col min="8" max="8" width="14.85546875" style="3" customWidth="1"/>
    <col min="9" max="9" width="12" style="3" hidden="1" customWidth="1"/>
    <col min="10" max="10" width="9.140625" style="237"/>
    <col min="11" max="16384" width="9.140625" style="3"/>
  </cols>
  <sheetData>
    <row r="1" spans="1:10" ht="45.75" customHeight="1" thickBot="1" x14ac:dyDescent="0.3">
      <c r="A1" s="570"/>
      <c r="B1" s="570"/>
      <c r="C1" s="570"/>
      <c r="D1" s="570"/>
      <c r="E1" s="570"/>
      <c r="F1" s="570"/>
      <c r="G1" s="570"/>
      <c r="H1" s="570"/>
      <c r="I1" s="568"/>
    </row>
    <row r="2" spans="1:10" ht="17.25" customHeight="1" x14ac:dyDescent="0.25">
      <c r="A2" s="577" t="s">
        <v>0</v>
      </c>
      <c r="B2" s="574" t="s">
        <v>3</v>
      </c>
      <c r="C2" s="574" t="s">
        <v>2</v>
      </c>
      <c r="D2" s="571" t="s">
        <v>1</v>
      </c>
      <c r="E2" s="572"/>
      <c r="F2" s="572"/>
      <c r="G2" s="572"/>
      <c r="H2" s="573"/>
      <c r="I2" s="569"/>
      <c r="J2" s="238"/>
    </row>
    <row r="3" spans="1:10" ht="47.25" customHeight="1" thickBot="1" x14ac:dyDescent="0.3">
      <c r="A3" s="578"/>
      <c r="B3" s="575"/>
      <c r="C3" s="575"/>
      <c r="D3" s="162">
        <v>2022</v>
      </c>
      <c r="E3" s="162">
        <v>2023</v>
      </c>
      <c r="F3" s="162">
        <v>2024</v>
      </c>
      <c r="G3" s="162">
        <v>2025</v>
      </c>
      <c r="H3" s="162" t="s">
        <v>4</v>
      </c>
      <c r="J3" s="238" t="s">
        <v>76</v>
      </c>
    </row>
    <row r="4" spans="1:10" ht="48.75" customHeight="1" x14ac:dyDescent="0.25">
      <c r="A4" s="555" t="s">
        <v>5</v>
      </c>
      <c r="B4" s="159" t="s">
        <v>13</v>
      </c>
      <c r="C4" s="208" t="s">
        <v>593</v>
      </c>
      <c r="D4" s="160" t="s">
        <v>6</v>
      </c>
      <c r="E4" s="161"/>
      <c r="F4" s="161"/>
      <c r="G4" s="161"/>
      <c r="H4" s="161"/>
      <c r="J4" s="238"/>
    </row>
    <row r="5" spans="1:10" ht="30" x14ac:dyDescent="0.25">
      <c r="A5" s="555"/>
      <c r="B5" s="61" t="s">
        <v>7</v>
      </c>
      <c r="C5" s="1" t="s">
        <v>18</v>
      </c>
      <c r="D5" s="4"/>
      <c r="E5" s="5"/>
      <c r="F5" s="6"/>
      <c r="G5" s="6"/>
      <c r="H5" s="6"/>
      <c r="J5" s="238"/>
    </row>
    <row r="6" spans="1:10" ht="30" customHeight="1" x14ac:dyDescent="0.25">
      <c r="A6" s="555"/>
      <c r="B6" s="134" t="s">
        <v>278</v>
      </c>
      <c r="C6" s="207" t="s">
        <v>592</v>
      </c>
      <c r="D6" s="6"/>
      <c r="E6" s="6"/>
      <c r="F6" s="6"/>
      <c r="G6" s="6"/>
      <c r="H6" s="6"/>
      <c r="J6" s="238"/>
    </row>
    <row r="7" spans="1:10" ht="30" x14ac:dyDescent="0.25">
      <c r="A7" s="555"/>
      <c r="B7" s="1" t="s">
        <v>14</v>
      </c>
      <c r="C7" s="207" t="s">
        <v>596</v>
      </c>
      <c r="D7" s="6"/>
      <c r="E7" s="6"/>
      <c r="F7" s="6"/>
      <c r="G7" s="6"/>
      <c r="H7" s="6"/>
      <c r="J7" s="238"/>
    </row>
    <row r="8" spans="1:10" ht="17.25" customHeight="1" x14ac:dyDescent="0.25">
      <c r="A8" s="555"/>
      <c r="B8" s="72" t="s">
        <v>44</v>
      </c>
      <c r="C8" s="163" t="s">
        <v>551</v>
      </c>
      <c r="D8" s="6"/>
      <c r="E8" s="6"/>
      <c r="F8" s="6"/>
      <c r="G8" s="6"/>
      <c r="H8" s="6"/>
      <c r="J8" s="238"/>
    </row>
    <row r="9" spans="1:10" ht="24" customHeight="1" x14ac:dyDescent="0.25">
      <c r="A9" s="555"/>
      <c r="B9" s="1" t="s">
        <v>25</v>
      </c>
      <c r="C9" s="163" t="s">
        <v>552</v>
      </c>
      <c r="D9" s="6"/>
      <c r="E9" s="6"/>
      <c r="F9" s="6"/>
      <c r="G9" s="6"/>
      <c r="H9" s="6"/>
      <c r="J9" s="238"/>
    </row>
    <row r="10" spans="1:10" x14ac:dyDescent="0.25">
      <c r="A10" s="555"/>
      <c r="B10" s="1" t="s">
        <v>15</v>
      </c>
      <c r="C10" s="207" t="s">
        <v>594</v>
      </c>
      <c r="D10" s="6"/>
      <c r="E10" s="6"/>
      <c r="F10" s="6"/>
      <c r="G10" s="6"/>
      <c r="H10" s="6"/>
      <c r="J10" s="238"/>
    </row>
    <row r="11" spans="1:10" x14ac:dyDescent="0.25">
      <c r="A11" s="555"/>
      <c r="B11" s="1" t="s">
        <v>26</v>
      </c>
      <c r="C11" s="1" t="s">
        <v>551</v>
      </c>
      <c r="D11" s="6"/>
      <c r="E11" s="6"/>
      <c r="F11" s="6"/>
      <c r="G11" s="6"/>
      <c r="H11" s="6"/>
      <c r="J11" s="238"/>
    </row>
    <row r="12" spans="1:10" ht="30" x14ac:dyDescent="0.25">
      <c r="A12" s="555"/>
      <c r="B12" s="1" t="s">
        <v>9</v>
      </c>
      <c r="C12" s="231" t="s">
        <v>277</v>
      </c>
      <c r="D12" s="7"/>
      <c r="E12" s="7"/>
      <c r="F12" s="7"/>
      <c r="G12" s="7"/>
      <c r="H12" s="7"/>
      <c r="J12" s="238"/>
    </row>
    <row r="13" spans="1:10" x14ac:dyDescent="0.25">
      <c r="A13" s="555"/>
      <c r="B13" s="8" t="s">
        <v>29</v>
      </c>
      <c r="C13" s="9" t="s">
        <v>10</v>
      </c>
      <c r="D13" s="10"/>
      <c r="E13" s="10"/>
      <c r="F13" s="10"/>
      <c r="G13" s="10"/>
      <c r="H13" s="10"/>
      <c r="J13" s="238"/>
    </row>
    <row r="14" spans="1:10" ht="24" customHeight="1" x14ac:dyDescent="0.25">
      <c r="A14" s="555"/>
      <c r="B14" s="61" t="s">
        <v>128</v>
      </c>
      <c r="C14" s="11" t="s">
        <v>21</v>
      </c>
      <c r="D14" s="10"/>
      <c r="E14" s="10"/>
      <c r="F14" s="10"/>
      <c r="G14" s="10"/>
      <c r="H14" s="10"/>
      <c r="J14" s="238"/>
    </row>
    <row r="15" spans="1:10" ht="30" x14ac:dyDescent="0.25">
      <c r="A15" s="555"/>
      <c r="B15" s="1" t="s">
        <v>24</v>
      </c>
      <c r="C15" s="11" t="s">
        <v>595</v>
      </c>
      <c r="D15" s="10"/>
      <c r="E15" s="10"/>
      <c r="F15" s="10"/>
      <c r="G15" s="10"/>
      <c r="H15" s="10"/>
      <c r="J15" s="238"/>
    </row>
    <row r="16" spans="1:10" ht="30" x14ac:dyDescent="0.25">
      <c r="A16" s="555"/>
      <c r="B16" s="1" t="s">
        <v>27</v>
      </c>
      <c r="C16" s="11" t="s">
        <v>146</v>
      </c>
      <c r="D16" s="10"/>
      <c r="E16" s="10"/>
      <c r="F16" s="10"/>
      <c r="G16" s="10"/>
      <c r="H16" s="10"/>
      <c r="J16" s="238"/>
    </row>
    <row r="17" spans="1:10" x14ac:dyDescent="0.25">
      <c r="A17" s="555"/>
      <c r="B17" s="72" t="s">
        <v>28</v>
      </c>
      <c r="C17" s="11" t="s">
        <v>18</v>
      </c>
      <c r="D17" s="10"/>
      <c r="E17" s="10"/>
      <c r="F17" s="10"/>
      <c r="G17" s="10"/>
      <c r="H17" s="10"/>
      <c r="J17" s="238"/>
    </row>
    <row r="18" spans="1:10" ht="39" customHeight="1" x14ac:dyDescent="0.25">
      <c r="A18" s="555"/>
      <c r="B18" s="1" t="s">
        <v>16</v>
      </c>
      <c r="C18" s="11" t="s">
        <v>20</v>
      </c>
      <c r="D18" s="10"/>
      <c r="E18" s="10"/>
      <c r="F18" s="10"/>
      <c r="G18" s="10"/>
      <c r="H18" s="10"/>
      <c r="J18" s="238"/>
    </row>
    <row r="19" spans="1:10" ht="25.5" customHeight="1" x14ac:dyDescent="0.25">
      <c r="A19" s="555"/>
      <c r="B19" s="1" t="s">
        <v>11</v>
      </c>
      <c r="C19" s="11" t="s">
        <v>18</v>
      </c>
      <c r="D19" s="10"/>
      <c r="E19" s="10"/>
      <c r="F19" s="10"/>
      <c r="G19" s="10"/>
      <c r="H19" s="10"/>
      <c r="J19" s="238"/>
    </row>
    <row r="20" spans="1:10" ht="24" customHeight="1" x14ac:dyDescent="0.25">
      <c r="A20" s="555"/>
      <c r="B20" s="1" t="s">
        <v>12</v>
      </c>
      <c r="C20" s="11" t="s">
        <v>21</v>
      </c>
      <c r="D20" s="10"/>
      <c r="E20" s="10"/>
      <c r="F20" s="10"/>
      <c r="G20" s="10"/>
      <c r="H20" s="10"/>
      <c r="J20" s="238"/>
    </row>
    <row r="21" spans="1:10" ht="28.5" customHeight="1" x14ac:dyDescent="0.25">
      <c r="A21" s="555"/>
      <c r="B21" s="72" t="s">
        <v>273</v>
      </c>
      <c r="C21" s="11" t="s">
        <v>22</v>
      </c>
      <c r="D21" s="10"/>
      <c r="E21" s="10"/>
      <c r="F21" s="10"/>
      <c r="G21" s="10"/>
      <c r="H21" s="10"/>
      <c r="J21" s="238"/>
    </row>
    <row r="22" spans="1:10" ht="20.25" customHeight="1" x14ac:dyDescent="0.25">
      <c r="A22" s="555"/>
      <c r="B22" s="1" t="s">
        <v>17</v>
      </c>
      <c r="C22" s="11" t="s">
        <v>18</v>
      </c>
      <c r="D22" s="10"/>
      <c r="E22" s="10"/>
      <c r="F22" s="10"/>
      <c r="G22" s="10"/>
      <c r="H22" s="10"/>
      <c r="J22" s="238"/>
    </row>
    <row r="23" spans="1:10" ht="30.75" thickBot="1" x14ac:dyDescent="0.3">
      <c r="A23" s="576"/>
      <c r="B23" s="128" t="s">
        <v>30</v>
      </c>
      <c r="C23" s="105" t="s">
        <v>23</v>
      </c>
      <c r="D23" s="13"/>
      <c r="E23" s="13"/>
      <c r="F23" s="13"/>
      <c r="G23" s="13"/>
      <c r="H23" s="13"/>
      <c r="J23" s="238"/>
    </row>
    <row r="24" spans="1:10" ht="17.25" customHeight="1" thickBot="1" x14ac:dyDescent="0.3">
      <c r="A24" s="333" t="s">
        <v>4</v>
      </c>
      <c r="B24" s="343"/>
      <c r="C24" s="343"/>
      <c r="D24" s="344"/>
      <c r="E24" s="345">
        <v>2380653</v>
      </c>
      <c r="F24" s="345">
        <v>3178430.89</v>
      </c>
      <c r="G24" s="345">
        <v>475484.01</v>
      </c>
      <c r="H24" s="345">
        <v>6034567.9000000004</v>
      </c>
      <c r="J24" s="326">
        <v>1</v>
      </c>
    </row>
    <row r="25" spans="1:10" ht="120.75" customHeight="1" x14ac:dyDescent="0.25">
      <c r="A25" s="437" t="s">
        <v>31</v>
      </c>
      <c r="B25" s="23" t="s">
        <v>52</v>
      </c>
      <c r="C25" s="16" t="s">
        <v>749</v>
      </c>
      <c r="D25" s="17"/>
      <c r="E25" s="18"/>
      <c r="F25" s="18"/>
      <c r="G25" s="18"/>
      <c r="H25" s="18"/>
      <c r="J25" s="238"/>
    </row>
    <row r="26" spans="1:10" x14ac:dyDescent="0.25">
      <c r="A26" s="438"/>
      <c r="B26" s="24" t="s">
        <v>53</v>
      </c>
      <c r="C26" s="19" t="s">
        <v>32</v>
      </c>
      <c r="D26" s="10"/>
      <c r="E26" s="10"/>
      <c r="F26" s="10"/>
      <c r="G26" s="10"/>
      <c r="H26" s="10"/>
      <c r="J26" s="238"/>
    </row>
    <row r="27" spans="1:10" x14ac:dyDescent="0.25">
      <c r="A27" s="438"/>
      <c r="B27" s="24" t="s">
        <v>54</v>
      </c>
      <c r="C27" s="19" t="s">
        <v>146</v>
      </c>
      <c r="D27" s="10"/>
      <c r="E27" s="10"/>
      <c r="F27" s="10"/>
      <c r="G27" s="10"/>
      <c r="H27" s="10"/>
      <c r="J27" s="238"/>
    </row>
    <row r="28" spans="1:10" ht="32.25" customHeight="1" x14ac:dyDescent="0.25">
      <c r="A28" s="438"/>
      <c r="B28" s="24" t="s">
        <v>55</v>
      </c>
      <c r="C28" s="19" t="s">
        <v>147</v>
      </c>
      <c r="D28" s="10"/>
      <c r="E28" s="10"/>
      <c r="F28" s="10"/>
      <c r="G28" s="10"/>
      <c r="H28" s="10"/>
      <c r="J28" s="238"/>
    </row>
    <row r="29" spans="1:10" ht="44.25" customHeight="1" x14ac:dyDescent="0.25">
      <c r="A29" s="438"/>
      <c r="B29" s="24" t="s">
        <v>56</v>
      </c>
      <c r="C29" s="19" t="s">
        <v>33</v>
      </c>
      <c r="D29" s="10"/>
      <c r="E29" s="10"/>
      <c r="F29" s="10"/>
      <c r="G29" s="10"/>
      <c r="H29" s="10"/>
      <c r="J29" s="238"/>
    </row>
    <row r="30" spans="1:10" ht="36" customHeight="1" x14ac:dyDescent="0.25">
      <c r="A30" s="438"/>
      <c r="B30" s="24" t="s">
        <v>35</v>
      </c>
      <c r="C30" s="19" t="s">
        <v>18</v>
      </c>
      <c r="D30" s="10"/>
      <c r="E30" s="10"/>
      <c r="F30" s="10"/>
      <c r="G30" s="10"/>
      <c r="H30" s="10"/>
      <c r="J30" s="238"/>
    </row>
    <row r="31" spans="1:10" ht="21.75" customHeight="1" x14ac:dyDescent="0.25">
      <c r="A31" s="438"/>
      <c r="B31" s="24" t="s">
        <v>34</v>
      </c>
      <c r="C31" s="19" t="s">
        <v>18</v>
      </c>
      <c r="D31" s="10"/>
      <c r="E31" s="10"/>
      <c r="F31" s="10"/>
      <c r="G31" s="10"/>
      <c r="H31" s="10"/>
      <c r="J31" s="238"/>
    </row>
    <row r="32" spans="1:10" ht="41.25" customHeight="1" x14ac:dyDescent="0.25">
      <c r="A32" s="438"/>
      <c r="B32" s="24" t="s">
        <v>40</v>
      </c>
      <c r="C32" s="19" t="s">
        <v>18</v>
      </c>
      <c r="D32" s="10"/>
      <c r="E32" s="10"/>
      <c r="F32" s="10"/>
      <c r="G32" s="10"/>
      <c r="H32" s="10"/>
      <c r="J32" s="238"/>
    </row>
    <row r="33" spans="1:10" ht="52.5" customHeight="1" x14ac:dyDescent="0.25">
      <c r="A33" s="438"/>
      <c r="B33" s="173" t="s">
        <v>37</v>
      </c>
      <c r="C33" s="19" t="s">
        <v>569</v>
      </c>
      <c r="D33" s="10"/>
      <c r="E33" s="10"/>
      <c r="F33" s="10"/>
      <c r="G33" s="10"/>
      <c r="H33" s="10"/>
      <c r="J33" s="238"/>
    </row>
    <row r="34" spans="1:10" ht="43.5" customHeight="1" x14ac:dyDescent="0.25">
      <c r="A34" s="438"/>
      <c r="B34" s="24" t="s">
        <v>38</v>
      </c>
      <c r="C34" s="19" t="s">
        <v>41</v>
      </c>
      <c r="D34" s="10"/>
      <c r="E34" s="10"/>
      <c r="F34" s="10"/>
      <c r="G34" s="10"/>
      <c r="H34" s="10"/>
      <c r="J34" s="238"/>
    </row>
    <row r="35" spans="1:10" ht="30" x14ac:dyDescent="0.25">
      <c r="A35" s="438"/>
      <c r="B35" s="177" t="s">
        <v>51</v>
      </c>
      <c r="C35" s="19" t="s">
        <v>750</v>
      </c>
      <c r="D35" s="10"/>
      <c r="E35" s="10"/>
      <c r="F35" s="10"/>
      <c r="G35" s="10"/>
      <c r="H35" s="10"/>
      <c r="J35" s="238"/>
    </row>
    <row r="36" spans="1:10" ht="30" x14ac:dyDescent="0.25">
      <c r="A36" s="438"/>
      <c r="B36" s="24" t="s">
        <v>39</v>
      </c>
      <c r="C36" s="19" t="s">
        <v>102</v>
      </c>
      <c r="D36" s="10"/>
      <c r="E36" s="10"/>
      <c r="F36" s="10"/>
      <c r="G36" s="10"/>
      <c r="H36" s="10"/>
      <c r="J36" s="238"/>
    </row>
    <row r="37" spans="1:10" x14ac:dyDescent="0.25">
      <c r="A37" s="438"/>
      <c r="B37" s="24" t="s">
        <v>57</v>
      </c>
      <c r="C37" s="19" t="s">
        <v>42</v>
      </c>
      <c r="D37" s="10"/>
      <c r="E37" s="10"/>
      <c r="F37" s="10"/>
      <c r="G37" s="10"/>
      <c r="H37" s="10"/>
      <c r="J37" s="238"/>
    </row>
    <row r="38" spans="1:10" x14ac:dyDescent="0.25">
      <c r="A38" s="438"/>
      <c r="B38" s="24" t="s">
        <v>58</v>
      </c>
      <c r="C38" s="19" t="s">
        <v>43</v>
      </c>
      <c r="D38" s="10"/>
      <c r="E38" s="10"/>
      <c r="F38" s="10"/>
      <c r="G38" s="10"/>
      <c r="H38" s="10"/>
      <c r="J38" s="238"/>
    </row>
    <row r="39" spans="1:10" x14ac:dyDescent="0.25">
      <c r="A39" s="438"/>
      <c r="B39" s="31" t="s">
        <v>59</v>
      </c>
      <c r="C39" s="19" t="s">
        <v>36</v>
      </c>
      <c r="D39" s="10"/>
      <c r="E39" s="10"/>
      <c r="F39" s="21"/>
      <c r="G39" s="10"/>
      <c r="H39" s="10"/>
      <c r="J39" s="238"/>
    </row>
    <row r="40" spans="1:10" x14ac:dyDescent="0.25">
      <c r="A40" s="438"/>
      <c r="B40" s="25" t="s">
        <v>48</v>
      </c>
      <c r="C40" s="19" t="s">
        <v>36</v>
      </c>
      <c r="D40" s="10"/>
      <c r="E40" s="10"/>
      <c r="F40" s="21"/>
      <c r="G40" s="10"/>
      <c r="H40" s="10"/>
      <c r="J40" s="238"/>
    </row>
    <row r="41" spans="1:10" ht="54" customHeight="1" x14ac:dyDescent="0.25">
      <c r="A41" s="440"/>
      <c r="B41" s="26" t="s">
        <v>44</v>
      </c>
      <c r="C41" s="19" t="s">
        <v>751</v>
      </c>
      <c r="D41" s="10"/>
      <c r="E41" s="10"/>
      <c r="F41" s="21"/>
      <c r="G41" s="10"/>
      <c r="H41" s="10"/>
      <c r="J41" s="238"/>
    </row>
    <row r="42" spans="1:10" ht="74.25" customHeight="1" x14ac:dyDescent="0.25">
      <c r="A42" s="447"/>
      <c r="B42" s="27" t="s">
        <v>45</v>
      </c>
      <c r="C42" s="19" t="s">
        <v>752</v>
      </c>
      <c r="D42" s="10"/>
      <c r="E42" s="10"/>
      <c r="F42" s="10"/>
      <c r="G42" s="10"/>
      <c r="H42" s="10"/>
      <c r="J42" s="238"/>
    </row>
    <row r="43" spans="1:10" ht="41.25" customHeight="1" x14ac:dyDescent="0.25">
      <c r="A43" s="438"/>
      <c r="B43" s="27" t="s">
        <v>46</v>
      </c>
      <c r="C43" s="19" t="s">
        <v>148</v>
      </c>
      <c r="D43" s="10"/>
      <c r="E43" s="10"/>
      <c r="F43" s="10"/>
      <c r="G43" s="10"/>
      <c r="H43" s="10"/>
      <c r="J43" s="238"/>
    </row>
    <row r="44" spans="1:10" ht="30" x14ac:dyDescent="0.25">
      <c r="A44" s="438"/>
      <c r="B44" s="28" t="s">
        <v>60</v>
      </c>
      <c r="C44" s="11" t="str">
        <f>[1]Лист1!E38</f>
        <v>засоби індивідуального захисту</v>
      </c>
      <c r="D44" s="10"/>
      <c r="E44" s="10"/>
      <c r="F44" s="10"/>
      <c r="G44" s="10"/>
      <c r="H44" s="10"/>
      <c r="J44" s="238"/>
    </row>
    <row r="45" spans="1:10" ht="30" x14ac:dyDescent="0.25">
      <c r="A45" s="438"/>
      <c r="B45" s="20" t="str">
        <f>[1]Лист1!D44</f>
        <v>Калуська районна військова адміністрація</v>
      </c>
      <c r="C45" s="11" t="s">
        <v>592</v>
      </c>
      <c r="D45" s="10"/>
      <c r="E45" s="10"/>
      <c r="F45" s="10"/>
      <c r="G45" s="10"/>
      <c r="H45" s="10"/>
      <c r="J45" s="238"/>
    </row>
    <row r="46" spans="1:10" ht="45" x14ac:dyDescent="0.25">
      <c r="A46" s="438"/>
      <c r="B46" s="30" t="s">
        <v>895</v>
      </c>
      <c r="C46" s="11" t="s">
        <v>597</v>
      </c>
      <c r="D46" s="10"/>
      <c r="E46" s="10"/>
      <c r="F46" s="10"/>
      <c r="G46" s="10"/>
      <c r="H46" s="10"/>
      <c r="J46" s="238"/>
    </row>
    <row r="47" spans="1:10" ht="30" x14ac:dyDescent="0.25">
      <c r="A47" s="438"/>
      <c r="B47" s="138" t="s">
        <v>279</v>
      </c>
      <c r="C47" s="11" t="s">
        <v>570</v>
      </c>
      <c r="D47" s="10"/>
      <c r="E47" s="10"/>
      <c r="F47" s="10"/>
      <c r="G47" s="10"/>
      <c r="H47" s="10"/>
      <c r="J47" s="238"/>
    </row>
    <row r="48" spans="1:10" x14ac:dyDescent="0.25">
      <c r="A48" s="438"/>
      <c r="B48" s="20" t="s">
        <v>64</v>
      </c>
      <c r="C48" s="11" t="s">
        <v>277</v>
      </c>
      <c r="D48" s="10"/>
      <c r="E48" s="10"/>
      <c r="F48" s="10"/>
      <c r="G48" s="10"/>
      <c r="H48" s="10"/>
      <c r="J48" s="238"/>
    </row>
    <row r="49" spans="1:10" ht="50.25" customHeight="1" x14ac:dyDescent="0.25">
      <c r="A49" s="438"/>
      <c r="B49" s="331" t="str">
        <f>[1]Лист1!D57</f>
        <v>БФ "ІНТЕРНЕШНЛ РІВАЙВЛ ФАУНДЕЙШН"</v>
      </c>
      <c r="C49" s="327" t="s">
        <v>598</v>
      </c>
      <c r="D49" s="10"/>
      <c r="E49" s="10"/>
      <c r="F49" s="10"/>
      <c r="G49" s="10"/>
      <c r="H49" s="10"/>
      <c r="J49" s="238"/>
    </row>
    <row r="50" spans="1:10" ht="21.75" customHeight="1" x14ac:dyDescent="0.25">
      <c r="A50" s="438"/>
      <c r="B50" s="20" t="str">
        <f>[1]Лист1!D59</f>
        <v>КНП "Обласний аптечний склад"</v>
      </c>
      <c r="C50" s="11" t="s">
        <v>274</v>
      </c>
      <c r="D50" s="10"/>
      <c r="E50" s="10"/>
      <c r="F50" s="10"/>
      <c r="G50" s="10"/>
      <c r="H50" s="10"/>
      <c r="J50" s="238"/>
    </row>
    <row r="51" spans="1:10" x14ac:dyDescent="0.25">
      <c r="A51" s="438"/>
      <c r="B51" s="201" t="str">
        <f>[1]Лист1!D61</f>
        <v>КНП "Калуська ЦРЛ"</v>
      </c>
      <c r="C51" s="11" t="s">
        <v>275</v>
      </c>
      <c r="D51" s="10"/>
      <c r="E51" s="10"/>
      <c r="F51" s="10"/>
      <c r="G51" s="10"/>
      <c r="H51" s="10"/>
      <c r="J51" s="238"/>
    </row>
    <row r="52" spans="1:10" x14ac:dyDescent="0.25">
      <c r="A52" s="438"/>
      <c r="B52" s="29" t="s">
        <v>50</v>
      </c>
      <c r="C52" s="11" t="str">
        <f>$C$53</f>
        <v>лікарські засоби</v>
      </c>
      <c r="D52" s="10"/>
      <c r="E52" s="10"/>
      <c r="F52" s="10"/>
      <c r="G52" s="10"/>
      <c r="H52" s="10"/>
      <c r="J52" s="238"/>
    </row>
    <row r="53" spans="1:10" ht="33.75" customHeight="1" x14ac:dyDescent="0.25">
      <c r="A53" s="438"/>
      <c r="B53" s="20" t="s">
        <v>49</v>
      </c>
      <c r="C53" s="11" t="str">
        <f>[1]Лист1!E68</f>
        <v>лікарські засоби</v>
      </c>
      <c r="D53" s="10"/>
      <c r="E53" s="10"/>
      <c r="F53" s="10"/>
      <c r="G53" s="10"/>
      <c r="H53" s="10"/>
      <c r="J53" s="238"/>
    </row>
    <row r="54" spans="1:10" ht="21" customHeight="1" x14ac:dyDescent="0.25">
      <c r="A54" s="438"/>
      <c r="B54" s="28" t="s">
        <v>47</v>
      </c>
      <c r="C54" s="11" t="s">
        <v>149</v>
      </c>
      <c r="D54" s="10"/>
      <c r="E54" s="10"/>
      <c r="F54" s="10"/>
      <c r="G54" s="10"/>
      <c r="H54" s="10"/>
      <c r="J54" s="238"/>
    </row>
    <row r="55" spans="1:10" ht="38.25" customHeight="1" x14ac:dyDescent="0.25">
      <c r="A55" s="438"/>
      <c r="B55" s="1" t="s">
        <v>15</v>
      </c>
      <c r="C55" s="11" t="s">
        <v>150</v>
      </c>
      <c r="D55" s="10"/>
      <c r="E55" s="10"/>
      <c r="F55" s="10"/>
      <c r="G55" s="10"/>
      <c r="H55" s="10"/>
      <c r="J55" s="238"/>
    </row>
    <row r="56" spans="1:10" ht="30" x14ac:dyDescent="0.25">
      <c r="A56" s="438"/>
      <c r="B56" s="20" t="s">
        <v>61</v>
      </c>
      <c r="C56" s="11" t="s">
        <v>604</v>
      </c>
      <c r="D56" s="10"/>
      <c r="E56" s="10"/>
      <c r="F56" s="10"/>
      <c r="G56" s="10"/>
      <c r="H56" s="10"/>
      <c r="J56" s="238"/>
    </row>
    <row r="57" spans="1:10" x14ac:dyDescent="0.25">
      <c r="A57" s="438"/>
      <c r="B57" s="20" t="s">
        <v>62</v>
      </c>
      <c r="C57" s="11" t="s">
        <v>36</v>
      </c>
      <c r="D57" s="10"/>
      <c r="E57" s="10"/>
      <c r="F57" s="10"/>
      <c r="G57" s="10"/>
      <c r="H57" s="10"/>
      <c r="J57" s="238"/>
    </row>
    <row r="58" spans="1:10" x14ac:dyDescent="0.25">
      <c r="A58" s="438"/>
      <c r="B58" s="20" t="s">
        <v>280</v>
      </c>
      <c r="C58" s="11" t="s">
        <v>276</v>
      </c>
      <c r="D58" s="10"/>
      <c r="E58" s="10"/>
      <c r="F58" s="10"/>
      <c r="G58" s="10"/>
      <c r="H58" s="10"/>
      <c r="J58" s="238"/>
    </row>
    <row r="59" spans="1:10" ht="36" customHeight="1" x14ac:dyDescent="0.25">
      <c r="A59" s="438"/>
      <c r="B59" s="30" t="s">
        <v>63</v>
      </c>
      <c r="C59" s="11" t="s">
        <v>151</v>
      </c>
      <c r="D59" s="10"/>
      <c r="E59" s="10"/>
      <c r="F59" s="10"/>
      <c r="G59" s="10"/>
      <c r="H59" s="10"/>
      <c r="J59" s="238"/>
    </row>
    <row r="60" spans="1:10" ht="15.75" thickBot="1" x14ac:dyDescent="0.3">
      <c r="A60" s="439"/>
      <c r="B60" s="20" t="s">
        <v>281</v>
      </c>
      <c r="C60" s="11" t="s">
        <v>753</v>
      </c>
      <c r="D60" s="10"/>
      <c r="E60" s="10"/>
      <c r="F60" s="10"/>
      <c r="G60" s="10"/>
      <c r="H60" s="10"/>
      <c r="J60" s="238"/>
    </row>
    <row r="61" spans="1:10" ht="15.75" thickBot="1" x14ac:dyDescent="0.3">
      <c r="A61" s="346" t="s">
        <v>4</v>
      </c>
      <c r="B61" s="347"/>
      <c r="C61" s="348"/>
      <c r="D61" s="349">
        <v>2224715.11</v>
      </c>
      <c r="E61" s="349">
        <v>2874549.3</v>
      </c>
      <c r="F61" s="349">
        <v>1356635.72</v>
      </c>
      <c r="G61" s="349">
        <v>540967.84</v>
      </c>
      <c r="H61" s="349">
        <v>6996867.9699999997</v>
      </c>
      <c r="J61" s="239">
        <v>1</v>
      </c>
    </row>
    <row r="62" spans="1:10" ht="66.75" customHeight="1" thickBot="1" x14ac:dyDescent="0.3">
      <c r="A62" s="443" t="s">
        <v>65</v>
      </c>
      <c r="B62" s="444" t="s">
        <v>66</v>
      </c>
      <c r="C62" s="202" t="s">
        <v>585</v>
      </c>
      <c r="D62" s="22"/>
      <c r="E62" s="22"/>
      <c r="F62" s="22"/>
      <c r="G62" s="22"/>
      <c r="H62" s="22"/>
      <c r="J62" s="238"/>
    </row>
    <row r="63" spans="1:10" ht="46.5" customHeight="1" x14ac:dyDescent="0.25">
      <c r="A63" s="448"/>
      <c r="B63" s="34" t="s">
        <v>67</v>
      </c>
      <c r="C63" s="232" t="s">
        <v>571</v>
      </c>
      <c r="D63" s="10"/>
      <c r="E63" s="10"/>
      <c r="F63" s="10"/>
      <c r="G63" s="10"/>
      <c r="H63" s="10"/>
      <c r="J63" s="238"/>
    </row>
    <row r="64" spans="1:10" ht="27.75" customHeight="1" x14ac:dyDescent="0.25">
      <c r="A64" s="441"/>
      <c r="B64" s="164" t="s">
        <v>70</v>
      </c>
      <c r="C64" s="73" t="s">
        <v>277</v>
      </c>
      <c r="D64" s="10"/>
      <c r="E64" s="10"/>
      <c r="F64" s="10"/>
      <c r="G64" s="10"/>
      <c r="H64" s="10"/>
      <c r="J64" s="238"/>
    </row>
    <row r="65" spans="1:10" ht="20.25" customHeight="1" x14ac:dyDescent="0.25">
      <c r="A65" s="441"/>
      <c r="B65" s="32" t="s">
        <v>68</v>
      </c>
      <c r="C65" s="233" t="s">
        <v>754</v>
      </c>
      <c r="D65" s="10"/>
      <c r="E65" s="10"/>
      <c r="F65" s="10"/>
      <c r="G65" s="10"/>
      <c r="H65" s="10"/>
      <c r="I65" s="3" t="s">
        <v>75</v>
      </c>
      <c r="J65" s="238"/>
    </row>
    <row r="66" spans="1:10" ht="50.25" customHeight="1" thickBot="1" x14ac:dyDescent="0.3">
      <c r="A66" s="442"/>
      <c r="B66" s="32" t="s">
        <v>69</v>
      </c>
      <c r="C66" s="200" t="s">
        <v>572</v>
      </c>
      <c r="D66" s="10"/>
      <c r="E66" s="10"/>
      <c r="F66" s="10"/>
      <c r="G66" s="10"/>
      <c r="H66" s="10"/>
      <c r="J66" s="238" t="s">
        <v>74</v>
      </c>
    </row>
    <row r="67" spans="1:10" ht="15.75" thickBot="1" x14ac:dyDescent="0.3">
      <c r="A67" s="350" t="s">
        <v>4</v>
      </c>
      <c r="B67" s="351"/>
      <c r="C67" s="352"/>
      <c r="D67" s="353">
        <f>[2]Лист1!$L$3</f>
        <v>33699.9</v>
      </c>
      <c r="E67" s="353">
        <f>[2]Лист1!$L$7</f>
        <v>15480</v>
      </c>
      <c r="F67" s="353">
        <f>[2]Лист1!$L$10</f>
        <v>150140.95000000001</v>
      </c>
      <c r="G67" s="353">
        <f>[2]Лист1!$L$14</f>
        <v>10535.93</v>
      </c>
      <c r="H67" s="353">
        <f>[2]Лист1!$L$18</f>
        <v>209856.78</v>
      </c>
      <c r="J67" s="238">
        <v>1</v>
      </c>
    </row>
    <row r="68" spans="1:10" ht="26.25" customHeight="1" x14ac:dyDescent="0.25">
      <c r="A68" s="554" t="s">
        <v>71</v>
      </c>
      <c r="B68" s="174" t="s">
        <v>72</v>
      </c>
      <c r="C68" s="170" t="s">
        <v>566</v>
      </c>
      <c r="D68" s="176"/>
      <c r="E68" s="175" t="s">
        <v>73</v>
      </c>
      <c r="F68" s="175"/>
      <c r="G68" s="175"/>
      <c r="H68" s="175"/>
      <c r="J68" s="238"/>
    </row>
    <row r="69" spans="1:10" ht="40.5" customHeight="1" x14ac:dyDescent="0.25">
      <c r="A69" s="555"/>
      <c r="B69" s="178" t="s">
        <v>790</v>
      </c>
      <c r="C69" s="21" t="s">
        <v>573</v>
      </c>
      <c r="D69" s="10"/>
      <c r="E69" s="10"/>
      <c r="F69" s="10"/>
      <c r="G69" s="10"/>
      <c r="H69" s="10"/>
      <c r="J69" s="238"/>
    </row>
    <row r="70" spans="1:10" ht="66.75" customHeight="1" x14ac:dyDescent="0.25">
      <c r="A70" s="555"/>
      <c r="B70" s="225" t="s">
        <v>798</v>
      </c>
      <c r="C70" s="167" t="s">
        <v>599</v>
      </c>
      <c r="D70" s="33"/>
      <c r="E70" s="10"/>
      <c r="F70" s="10"/>
      <c r="G70" s="10"/>
      <c r="H70" s="10"/>
      <c r="J70" s="238"/>
    </row>
    <row r="71" spans="1:10" ht="38.25" customHeight="1" x14ac:dyDescent="0.25">
      <c r="A71" s="555"/>
      <c r="B71" s="225" t="s">
        <v>799</v>
      </c>
      <c r="C71" s="167" t="s">
        <v>600</v>
      </c>
      <c r="D71" s="33"/>
      <c r="E71" s="10"/>
      <c r="F71" s="10"/>
      <c r="G71" s="10"/>
      <c r="H71" s="10"/>
      <c r="J71" s="238"/>
    </row>
    <row r="72" spans="1:10" ht="51" customHeight="1" x14ac:dyDescent="0.25">
      <c r="A72" s="555"/>
      <c r="B72" s="225" t="s">
        <v>800</v>
      </c>
      <c r="C72" s="21" t="s">
        <v>601</v>
      </c>
      <c r="D72" s="10"/>
      <c r="E72" s="10"/>
      <c r="F72" s="10"/>
      <c r="G72" s="10"/>
      <c r="H72" s="10"/>
      <c r="J72" s="238"/>
    </row>
    <row r="73" spans="1:10" ht="30" x14ac:dyDescent="0.25">
      <c r="A73" s="555"/>
      <c r="B73" s="9" t="s">
        <v>87</v>
      </c>
      <c r="C73" s="21" t="s">
        <v>152</v>
      </c>
      <c r="D73" s="10"/>
      <c r="E73" s="10"/>
      <c r="F73" s="10"/>
      <c r="G73" s="10"/>
      <c r="H73" s="10"/>
      <c r="J73" s="238"/>
    </row>
    <row r="74" spans="1:10" ht="34.5" customHeight="1" x14ac:dyDescent="0.25">
      <c r="A74" s="555"/>
      <c r="B74" s="225" t="s">
        <v>801</v>
      </c>
      <c r="C74" s="167" t="s">
        <v>83</v>
      </c>
      <c r="D74" s="10"/>
      <c r="E74" s="10"/>
      <c r="F74" s="10"/>
      <c r="G74" s="10"/>
      <c r="H74" s="10"/>
      <c r="J74" s="238"/>
    </row>
    <row r="75" spans="1:10" ht="45" x14ac:dyDescent="0.25">
      <c r="A75" s="555"/>
      <c r="B75" s="172" t="s">
        <v>86</v>
      </c>
      <c r="C75" s="37" t="s">
        <v>602</v>
      </c>
      <c r="D75" s="10"/>
      <c r="E75" s="10"/>
      <c r="F75" s="10"/>
      <c r="G75" s="10"/>
      <c r="H75" s="10"/>
      <c r="J75" s="238"/>
    </row>
    <row r="76" spans="1:10" x14ac:dyDescent="0.25">
      <c r="A76" s="555"/>
      <c r="B76" s="10" t="s">
        <v>90</v>
      </c>
      <c r="C76" s="21" t="str">
        <f>$C$74</f>
        <v>генератори</v>
      </c>
      <c r="D76" s="10"/>
      <c r="E76" s="10"/>
      <c r="F76" s="10"/>
      <c r="G76" s="10"/>
      <c r="H76" s="10"/>
      <c r="J76" s="238"/>
    </row>
    <row r="77" spans="1:10" ht="30.75" customHeight="1" x14ac:dyDescent="0.25">
      <c r="A77" s="555"/>
      <c r="B77" s="9" t="s">
        <v>93</v>
      </c>
      <c r="C77" s="11" t="s">
        <v>604</v>
      </c>
      <c r="D77" s="10"/>
      <c r="E77" s="36"/>
      <c r="F77" s="36"/>
      <c r="G77" s="38"/>
      <c r="H77" s="38"/>
      <c r="J77" s="238"/>
    </row>
    <row r="78" spans="1:10" ht="57.75" customHeight="1" x14ac:dyDescent="0.25">
      <c r="A78" s="555"/>
      <c r="B78" s="11" t="s">
        <v>91</v>
      </c>
      <c r="C78" s="37" t="s">
        <v>153</v>
      </c>
      <c r="D78" s="10"/>
      <c r="E78" s="10"/>
      <c r="F78" s="10"/>
      <c r="G78" s="10"/>
      <c r="H78" s="10"/>
      <c r="J78" s="238"/>
    </row>
    <row r="79" spans="1:10" ht="47.25" customHeight="1" thickBot="1" x14ac:dyDescent="0.3">
      <c r="A79" s="555"/>
      <c r="B79" s="167" t="s">
        <v>94</v>
      </c>
      <c r="C79" s="206" t="s">
        <v>604</v>
      </c>
      <c r="D79" s="35"/>
      <c r="E79" s="35"/>
      <c r="F79" s="35"/>
      <c r="G79" s="35"/>
      <c r="H79" s="35"/>
      <c r="J79" s="238"/>
    </row>
    <row r="80" spans="1:10" ht="18" customHeight="1" thickBot="1" x14ac:dyDescent="0.3">
      <c r="A80" s="354" t="s">
        <v>95</v>
      </c>
      <c r="B80" s="355"/>
      <c r="C80" s="356"/>
      <c r="D80" s="357">
        <v>277258.8</v>
      </c>
      <c r="E80" s="357">
        <v>311535.7</v>
      </c>
      <c r="F80" s="357">
        <v>108600</v>
      </c>
      <c r="G80" s="357">
        <v>90932.83</v>
      </c>
      <c r="H80" s="358">
        <f>D80+E80+F80+G80</f>
        <v>788327.33</v>
      </c>
      <c r="J80" s="324">
        <v>1</v>
      </c>
    </row>
    <row r="81" spans="1:10" ht="46.5" customHeight="1" x14ac:dyDescent="0.25">
      <c r="A81" s="559" t="s">
        <v>96</v>
      </c>
      <c r="B81" s="41" t="s">
        <v>574</v>
      </c>
      <c r="C81" s="41" t="s">
        <v>566</v>
      </c>
      <c r="D81" s="42"/>
      <c r="E81" s="42"/>
      <c r="F81" s="42"/>
      <c r="G81" s="42"/>
      <c r="H81" s="42"/>
      <c r="J81" s="238"/>
    </row>
    <row r="82" spans="1:10" ht="48.75" customHeight="1" x14ac:dyDescent="0.25">
      <c r="A82" s="560"/>
      <c r="B82" s="11" t="s">
        <v>806</v>
      </c>
      <c r="C82" s="37" t="s">
        <v>575</v>
      </c>
      <c r="D82" s="21"/>
      <c r="E82" s="21"/>
      <c r="F82" s="21"/>
      <c r="G82" s="21"/>
      <c r="H82" s="21"/>
      <c r="J82" s="238"/>
    </row>
    <row r="83" spans="1:10" ht="45" customHeight="1" thickBot="1" x14ac:dyDescent="0.3">
      <c r="A83" s="561"/>
      <c r="B83" s="43" t="str">
        <f>[3]Лист1!$D$5</f>
        <v>Міжнародна благодійна організація "Партнерство кожній дитині"</v>
      </c>
      <c r="C83" s="43" t="s">
        <v>604</v>
      </c>
      <c r="D83" s="12"/>
      <c r="E83" s="12"/>
      <c r="F83" s="12"/>
      <c r="G83" s="12"/>
      <c r="H83" s="12"/>
      <c r="J83" s="238"/>
    </row>
    <row r="84" spans="1:10" ht="15.75" thickBot="1" x14ac:dyDescent="0.3">
      <c r="A84" s="363" t="s">
        <v>95</v>
      </c>
      <c r="B84" s="445"/>
      <c r="C84" s="359"/>
      <c r="D84" s="360">
        <v>69000</v>
      </c>
      <c r="E84" s="361">
        <v>21709.48</v>
      </c>
      <c r="F84" s="359"/>
      <c r="G84" s="359"/>
      <c r="H84" s="362">
        <f>D84+E84</f>
        <v>90709.48</v>
      </c>
      <c r="J84" s="238">
        <v>1</v>
      </c>
    </row>
    <row r="85" spans="1:10" ht="45" customHeight="1" x14ac:dyDescent="0.25">
      <c r="A85" s="165" t="s">
        <v>291</v>
      </c>
      <c r="B85" s="259" t="s">
        <v>45</v>
      </c>
      <c r="C85" s="48" t="s">
        <v>576</v>
      </c>
      <c r="D85" s="42"/>
      <c r="E85" s="42"/>
      <c r="F85" s="42"/>
      <c r="G85" s="42"/>
      <c r="H85" s="261"/>
      <c r="J85" s="238"/>
    </row>
    <row r="86" spans="1:10" ht="49.5" customHeight="1" x14ac:dyDescent="0.25">
      <c r="A86" s="268"/>
      <c r="B86" s="94" t="s">
        <v>72</v>
      </c>
      <c r="C86" s="39" t="s">
        <v>577</v>
      </c>
      <c r="D86" s="21"/>
      <c r="E86" s="21"/>
      <c r="F86" s="21"/>
      <c r="G86" s="21"/>
      <c r="H86" s="262"/>
      <c r="J86" s="238"/>
    </row>
    <row r="87" spans="1:10" ht="39" customHeight="1" x14ac:dyDescent="0.25">
      <c r="A87" s="268"/>
      <c r="B87" s="131" t="s">
        <v>896</v>
      </c>
      <c r="C87" s="182" t="s">
        <v>554</v>
      </c>
      <c r="D87" s="75"/>
      <c r="E87" s="75"/>
      <c r="F87" s="75"/>
      <c r="G87" s="75"/>
      <c r="H87" s="263"/>
      <c r="J87" s="238"/>
    </row>
    <row r="88" spans="1:10" ht="59.25" customHeight="1" x14ac:dyDescent="0.25">
      <c r="A88" s="268"/>
      <c r="B88" s="131" t="s">
        <v>553</v>
      </c>
      <c r="C88" s="182" t="s">
        <v>755</v>
      </c>
      <c r="D88" s="75"/>
      <c r="E88" s="75"/>
      <c r="F88" s="75"/>
      <c r="G88" s="75"/>
      <c r="H88" s="263"/>
      <c r="J88" s="238"/>
    </row>
    <row r="89" spans="1:10" ht="60" customHeight="1" thickBot="1" x14ac:dyDescent="0.3">
      <c r="A89" s="268"/>
      <c r="B89" s="260" t="str">
        <f>[4]Лист1!$D$5</f>
        <v xml:space="preserve">Управління з питань цивільного захисту Івано-Франківської обласної державної адміністрації (донор Чеська Республіка) </v>
      </c>
      <c r="C89" s="43" t="s">
        <v>578</v>
      </c>
      <c r="D89" s="12"/>
      <c r="E89" s="12"/>
      <c r="F89" s="12"/>
      <c r="G89" s="12"/>
      <c r="H89" s="264"/>
      <c r="J89" s="238"/>
    </row>
    <row r="90" spans="1:10" ht="50.25" customHeight="1" thickBot="1" x14ac:dyDescent="0.3">
      <c r="A90" s="269"/>
      <c r="B90" s="265" t="s">
        <v>797</v>
      </c>
      <c r="C90" s="266" t="s">
        <v>796</v>
      </c>
      <c r="D90" s="258"/>
      <c r="E90" s="258"/>
      <c r="F90" s="258"/>
      <c r="G90" s="258"/>
      <c r="H90" s="267"/>
      <c r="J90" s="238"/>
    </row>
    <row r="91" spans="1:10" ht="15.75" thickBot="1" x14ac:dyDescent="0.3">
      <c r="A91" s="363" t="s">
        <v>95</v>
      </c>
      <c r="B91" s="364"/>
      <c r="C91" s="365"/>
      <c r="D91" s="365"/>
      <c r="E91" s="366">
        <v>654574.11</v>
      </c>
      <c r="F91" s="367">
        <v>44635</v>
      </c>
      <c r="G91" s="366"/>
      <c r="H91" s="367">
        <f>E91+F91</f>
        <v>699209.11</v>
      </c>
      <c r="J91" s="238">
        <v>1</v>
      </c>
    </row>
    <row r="92" spans="1:10" ht="30" customHeight="1" x14ac:dyDescent="0.25">
      <c r="A92" s="116"/>
      <c r="B92" s="108" t="str">
        <f>[5]Лист1!$D$3</f>
        <v>Програма розвитку ООН</v>
      </c>
      <c r="C92" s="48" t="s">
        <v>102</v>
      </c>
      <c r="D92" s="42"/>
      <c r="E92" s="51"/>
      <c r="F92" s="42"/>
      <c r="G92" s="42"/>
      <c r="H92" s="42"/>
      <c r="J92" s="238"/>
    </row>
    <row r="93" spans="1:10" ht="48" customHeight="1" x14ac:dyDescent="0.25">
      <c r="A93" s="165" t="s">
        <v>79</v>
      </c>
      <c r="B93" s="84" t="s">
        <v>278</v>
      </c>
      <c r="C93" s="37" t="s">
        <v>579</v>
      </c>
      <c r="D93" s="21"/>
      <c r="E93" s="49"/>
      <c r="F93" s="21"/>
      <c r="G93" s="21"/>
      <c r="H93" s="21"/>
      <c r="J93" s="238"/>
    </row>
    <row r="94" spans="1:10" ht="53.25" customHeight="1" x14ac:dyDescent="0.25">
      <c r="A94" s="165"/>
      <c r="B94" s="89"/>
      <c r="C94" s="21" t="s">
        <v>756</v>
      </c>
      <c r="D94" s="21"/>
      <c r="E94" s="49"/>
      <c r="F94" s="21"/>
      <c r="G94" s="21"/>
      <c r="H94" s="21"/>
      <c r="J94" s="238"/>
    </row>
    <row r="95" spans="1:10" ht="49.5" customHeight="1" x14ac:dyDescent="0.25">
      <c r="A95" s="446"/>
      <c r="B95" s="37" t="s">
        <v>100</v>
      </c>
      <c r="C95" s="11" t="s">
        <v>894</v>
      </c>
      <c r="D95" s="21"/>
      <c r="E95" s="49"/>
      <c r="F95" s="21"/>
      <c r="G95" s="21"/>
      <c r="H95" s="21"/>
      <c r="J95" s="238"/>
    </row>
    <row r="96" spans="1:10" ht="36" customHeight="1" x14ac:dyDescent="0.25">
      <c r="A96" s="126"/>
      <c r="B96" s="37"/>
      <c r="C96" s="11" t="s">
        <v>154</v>
      </c>
      <c r="D96" s="10"/>
      <c r="E96" s="10"/>
      <c r="F96" s="21"/>
      <c r="G96" s="21"/>
      <c r="H96" s="21"/>
      <c r="J96" s="238"/>
    </row>
    <row r="97" spans="1:10" ht="45" x14ac:dyDescent="0.25">
      <c r="A97" s="165"/>
      <c r="B97" s="329" t="s">
        <v>893</v>
      </c>
      <c r="C97" s="37" t="s">
        <v>603</v>
      </c>
      <c r="D97" s="10"/>
      <c r="E97" s="10"/>
      <c r="F97" s="21"/>
      <c r="G97" s="21"/>
      <c r="H97" s="21"/>
      <c r="J97" s="238"/>
    </row>
    <row r="98" spans="1:10" ht="30" x14ac:dyDescent="0.25">
      <c r="A98" s="165"/>
      <c r="B98" s="203" t="s">
        <v>101</v>
      </c>
      <c r="C98" s="21" t="s">
        <v>581</v>
      </c>
      <c r="D98" s="21"/>
      <c r="E98" s="21"/>
      <c r="F98" s="21"/>
      <c r="G98" s="21"/>
      <c r="H98" s="21"/>
      <c r="J98" s="238"/>
    </row>
    <row r="99" spans="1:10" ht="22.5" customHeight="1" x14ac:dyDescent="0.25">
      <c r="A99" s="165"/>
      <c r="B99" s="203" t="s">
        <v>78</v>
      </c>
      <c r="C99" s="21" t="s">
        <v>580</v>
      </c>
      <c r="D99" s="21"/>
      <c r="E99" s="21"/>
      <c r="F99" s="21"/>
      <c r="G99" s="21"/>
      <c r="H99" s="21"/>
      <c r="J99" s="238"/>
    </row>
    <row r="100" spans="1:10" ht="20.25" customHeight="1" x14ac:dyDescent="0.25">
      <c r="A100" s="165"/>
      <c r="B100" s="94" t="s">
        <v>103</v>
      </c>
      <c r="C100" s="21" t="s">
        <v>582</v>
      </c>
      <c r="D100" s="21"/>
      <c r="E100" s="21"/>
      <c r="F100" s="21"/>
      <c r="G100" s="21"/>
      <c r="H100" s="21"/>
      <c r="J100" s="238"/>
    </row>
    <row r="101" spans="1:10" ht="34.5" customHeight="1" x14ac:dyDescent="0.25">
      <c r="A101" s="165"/>
      <c r="B101" s="203" t="s">
        <v>104</v>
      </c>
      <c r="C101" s="21" t="s">
        <v>583</v>
      </c>
      <c r="D101" s="21"/>
      <c r="E101" s="21"/>
      <c r="F101" s="21"/>
      <c r="G101" s="21"/>
      <c r="H101" s="21"/>
      <c r="J101" s="238"/>
    </row>
    <row r="102" spans="1:10" ht="17.25" customHeight="1" x14ac:dyDescent="0.25">
      <c r="A102" s="165"/>
      <c r="B102" s="95" t="s">
        <v>105</v>
      </c>
      <c r="C102" s="21" t="s">
        <v>102</v>
      </c>
      <c r="D102" s="21"/>
      <c r="E102" s="21"/>
      <c r="F102" s="21"/>
      <c r="G102" s="21"/>
      <c r="H102" s="21"/>
      <c r="J102" s="238"/>
    </row>
    <row r="103" spans="1:10" ht="48" customHeight="1" x14ac:dyDescent="0.25">
      <c r="A103" s="165"/>
      <c r="B103" s="270" t="s">
        <v>584</v>
      </c>
      <c r="C103" s="39" t="s">
        <v>757</v>
      </c>
      <c r="D103" s="21"/>
      <c r="E103" s="21"/>
      <c r="F103" s="21"/>
      <c r="G103" s="21"/>
      <c r="H103" s="21"/>
      <c r="J103" s="238"/>
    </row>
    <row r="104" spans="1:10" ht="30" customHeight="1" thickBot="1" x14ac:dyDescent="0.3">
      <c r="A104" s="45"/>
      <c r="B104" s="203" t="s">
        <v>278</v>
      </c>
      <c r="C104" s="37" t="s">
        <v>586</v>
      </c>
      <c r="D104" s="135"/>
      <c r="E104" s="136"/>
      <c r="F104" s="137"/>
      <c r="G104" s="21"/>
      <c r="H104" s="137"/>
      <c r="I104" s="140">
        <v>281200</v>
      </c>
      <c r="J104" s="238"/>
    </row>
    <row r="105" spans="1:10" ht="15" customHeight="1" x14ac:dyDescent="0.25">
      <c r="A105" s="45"/>
      <c r="B105" s="566" t="s">
        <v>495</v>
      </c>
      <c r="C105" s="579" t="s">
        <v>498</v>
      </c>
      <c r="D105" s="592"/>
      <c r="E105" s="584"/>
      <c r="F105" s="586"/>
      <c r="G105" s="588"/>
      <c r="H105" s="590"/>
      <c r="I105" s="145">
        <v>243243.2</v>
      </c>
      <c r="J105" s="238"/>
    </row>
    <row r="106" spans="1:10" ht="18.75" customHeight="1" thickBot="1" x14ac:dyDescent="0.3">
      <c r="A106" s="45"/>
      <c r="B106" s="567"/>
      <c r="C106" s="580"/>
      <c r="D106" s="593"/>
      <c r="E106" s="585"/>
      <c r="F106" s="587"/>
      <c r="G106" s="589"/>
      <c r="H106" s="591"/>
      <c r="I106" s="146">
        <v>250844.55</v>
      </c>
      <c r="J106" s="238"/>
    </row>
    <row r="107" spans="1:10" ht="44.25" customHeight="1" thickBot="1" x14ac:dyDescent="0.3">
      <c r="A107" s="45"/>
      <c r="B107" s="272" t="s">
        <v>496</v>
      </c>
      <c r="C107" s="48" t="s">
        <v>497</v>
      </c>
      <c r="D107" s="142"/>
      <c r="E107" s="143"/>
      <c r="F107" s="144"/>
      <c r="G107" s="42"/>
      <c r="H107" s="144"/>
      <c r="I107" s="147"/>
      <c r="J107" s="238"/>
    </row>
    <row r="108" spans="1:10" ht="56.25" customHeight="1" thickBot="1" x14ac:dyDescent="0.3">
      <c r="A108" s="45"/>
      <c r="B108" s="94" t="s">
        <v>789</v>
      </c>
      <c r="C108" s="37" t="s">
        <v>102</v>
      </c>
      <c r="D108" s="255"/>
      <c r="E108" s="251"/>
      <c r="F108" s="252"/>
      <c r="G108" s="253"/>
      <c r="H108" s="252"/>
      <c r="I108" s="5"/>
      <c r="J108" s="238"/>
    </row>
    <row r="109" spans="1:10" ht="59.25" customHeight="1" thickBot="1" x14ac:dyDescent="0.3">
      <c r="A109" s="45"/>
      <c r="B109" s="11" t="s">
        <v>793</v>
      </c>
      <c r="C109" s="37" t="s">
        <v>102</v>
      </c>
      <c r="D109" s="254"/>
      <c r="E109" s="251"/>
      <c r="F109" s="252"/>
      <c r="G109" s="253"/>
      <c r="H109" s="252"/>
      <c r="I109" s="5"/>
      <c r="J109" s="238"/>
    </row>
    <row r="110" spans="1:10" ht="53.25" customHeight="1" thickBot="1" x14ac:dyDescent="0.3">
      <c r="A110" s="45"/>
      <c r="B110" s="11" t="s">
        <v>791</v>
      </c>
      <c r="C110" s="37" t="s">
        <v>792</v>
      </c>
      <c r="D110" s="255"/>
      <c r="E110" s="251"/>
      <c r="F110" s="252"/>
      <c r="G110" s="253"/>
      <c r="H110" s="252"/>
      <c r="I110" s="5"/>
      <c r="J110" s="238"/>
    </row>
    <row r="111" spans="1:10" ht="71.25" customHeight="1" thickBot="1" x14ac:dyDescent="0.3">
      <c r="A111" s="45"/>
      <c r="B111" s="37" t="s">
        <v>795</v>
      </c>
      <c r="C111" s="37" t="s">
        <v>794</v>
      </c>
      <c r="D111" s="255"/>
      <c r="E111" s="271"/>
      <c r="F111" s="252"/>
      <c r="G111" s="253"/>
      <c r="H111" s="252"/>
      <c r="I111" s="5"/>
      <c r="J111" s="238"/>
    </row>
    <row r="112" spans="1:10" ht="41.25" customHeight="1" thickBot="1" x14ac:dyDescent="0.3">
      <c r="A112" s="45"/>
      <c r="B112" s="84" t="s">
        <v>802</v>
      </c>
      <c r="C112" s="84" t="s">
        <v>83</v>
      </c>
      <c r="D112" s="255"/>
      <c r="E112" s="271"/>
      <c r="F112" s="252"/>
      <c r="G112" s="253"/>
      <c r="H112" s="252"/>
      <c r="I112" s="5"/>
      <c r="J112" s="238"/>
    </row>
    <row r="113" spans="1:10" x14ac:dyDescent="0.25">
      <c r="A113" s="449" t="s">
        <v>561</v>
      </c>
      <c r="B113" s="450"/>
      <c r="C113" s="434"/>
      <c r="D113" s="451">
        <v>745408.55</v>
      </c>
      <c r="E113" s="452">
        <v>7704810.46</v>
      </c>
      <c r="F113" s="453">
        <v>639058.51</v>
      </c>
      <c r="G113" s="452">
        <v>3844041.83</v>
      </c>
      <c r="H113" s="454">
        <f>D113+E113+F113+G113</f>
        <v>12933319.35</v>
      </c>
      <c r="I113" s="139">
        <f>SUM(I104:I107)</f>
        <v>775287.75</v>
      </c>
      <c r="J113" s="238">
        <v>1</v>
      </c>
    </row>
    <row r="114" spans="1:10" ht="36" customHeight="1" x14ac:dyDescent="0.25">
      <c r="A114" s="455"/>
      <c r="B114" s="95" t="s">
        <v>893</v>
      </c>
      <c r="C114" s="11" t="s">
        <v>277</v>
      </c>
      <c r="D114" s="183"/>
      <c r="E114" s="184"/>
      <c r="F114" s="185"/>
      <c r="G114" s="184"/>
      <c r="H114" s="185"/>
      <c r="I114" s="139"/>
      <c r="J114" s="238"/>
    </row>
    <row r="115" spans="1:10" ht="30" x14ac:dyDescent="0.25">
      <c r="A115" s="126" t="s">
        <v>555</v>
      </c>
      <c r="B115" s="124" t="s">
        <v>556</v>
      </c>
      <c r="C115" s="37" t="s">
        <v>557</v>
      </c>
      <c r="D115" s="183"/>
      <c r="E115" s="184"/>
      <c r="F115" s="185"/>
      <c r="G115" s="184"/>
      <c r="H115" s="185"/>
      <c r="I115" s="139"/>
      <c r="J115" s="238"/>
    </row>
    <row r="116" spans="1:10" ht="30" x14ac:dyDescent="0.25">
      <c r="A116" s="45"/>
      <c r="B116" s="94" t="s">
        <v>558</v>
      </c>
      <c r="C116" s="37" t="s">
        <v>586</v>
      </c>
      <c r="D116" s="183"/>
      <c r="E116" s="184"/>
      <c r="F116" s="185"/>
      <c r="G116" s="184"/>
      <c r="H116" s="185"/>
      <c r="I116" s="139"/>
      <c r="J116" s="238"/>
    </row>
    <row r="117" spans="1:10" ht="30" x14ac:dyDescent="0.25">
      <c r="A117" s="45"/>
      <c r="B117" s="131" t="s">
        <v>332</v>
      </c>
      <c r="C117" s="84" t="s">
        <v>560</v>
      </c>
      <c r="D117" s="186"/>
      <c r="E117" s="187"/>
      <c r="F117" s="188"/>
      <c r="G117" s="187"/>
      <c r="H117" s="188"/>
      <c r="I117" s="139"/>
      <c r="J117" s="238"/>
    </row>
    <row r="118" spans="1:10" ht="60.75" thickBot="1" x14ac:dyDescent="0.3">
      <c r="A118" s="120"/>
      <c r="B118" s="131" t="s">
        <v>559</v>
      </c>
      <c r="C118" s="84" t="s">
        <v>604</v>
      </c>
      <c r="D118" s="186"/>
      <c r="E118" s="187"/>
      <c r="F118" s="188"/>
      <c r="G118" s="187"/>
      <c r="H118" s="188"/>
      <c r="I118" s="139"/>
      <c r="J118" s="238"/>
    </row>
    <row r="119" spans="1:10" ht="15.75" thickBot="1" x14ac:dyDescent="0.3">
      <c r="A119" s="369" t="s">
        <v>121</v>
      </c>
      <c r="B119" s="370"/>
      <c r="C119" s="370"/>
      <c r="D119" s="353"/>
      <c r="E119" s="368">
        <v>110804.56</v>
      </c>
      <c r="F119" s="368">
        <v>349252.38</v>
      </c>
      <c r="G119" s="368">
        <v>51823.93</v>
      </c>
      <c r="H119" s="368">
        <f>E119+F119+G119</f>
        <v>511880.87</v>
      </c>
      <c r="I119" s="139"/>
      <c r="J119" s="325">
        <v>1</v>
      </c>
    </row>
    <row r="120" spans="1:10" ht="54" customHeight="1" x14ac:dyDescent="0.25">
      <c r="A120" s="456" t="s">
        <v>106</v>
      </c>
      <c r="B120" s="170" t="s">
        <v>107</v>
      </c>
      <c r="C120" s="41" t="s">
        <v>587</v>
      </c>
      <c r="D120" s="42"/>
      <c r="E120" s="42"/>
      <c r="F120" s="42"/>
      <c r="G120" s="42"/>
      <c r="H120" s="42"/>
      <c r="J120" s="238"/>
    </row>
    <row r="121" spans="1:10" ht="19.5" customHeight="1" x14ac:dyDescent="0.25">
      <c r="A121" s="457"/>
      <c r="B121" s="172" t="s">
        <v>110</v>
      </c>
      <c r="C121" s="21" t="s">
        <v>576</v>
      </c>
      <c r="D121" s="21"/>
      <c r="E121" s="21"/>
      <c r="F121" s="21"/>
      <c r="G121" s="21"/>
      <c r="H121" s="21"/>
      <c r="J121" s="238"/>
    </row>
    <row r="122" spans="1:10" ht="30" customHeight="1" x14ac:dyDescent="0.25">
      <c r="A122" s="457"/>
      <c r="B122" s="189" t="s">
        <v>111</v>
      </c>
      <c r="C122" s="37" t="s">
        <v>576</v>
      </c>
      <c r="D122" s="10"/>
      <c r="E122" s="21"/>
      <c r="F122" s="21"/>
      <c r="G122" s="21"/>
      <c r="H122" s="21"/>
      <c r="J122" s="238"/>
    </row>
    <row r="123" spans="1:10" ht="83.25" customHeight="1" x14ac:dyDescent="0.25">
      <c r="A123" s="457"/>
      <c r="B123" s="84" t="s">
        <v>78</v>
      </c>
      <c r="C123" s="37" t="s">
        <v>758</v>
      </c>
      <c r="D123" s="21"/>
      <c r="E123" s="21"/>
      <c r="F123" s="21"/>
      <c r="G123" s="21"/>
      <c r="H123" s="21"/>
      <c r="J123" s="238"/>
    </row>
    <row r="124" spans="1:10" ht="65.25" customHeight="1" x14ac:dyDescent="0.25">
      <c r="A124" s="457"/>
      <c r="B124" s="167" t="s">
        <v>306</v>
      </c>
      <c r="C124" s="37" t="s">
        <v>759</v>
      </c>
      <c r="D124" s="21"/>
      <c r="E124" s="21"/>
      <c r="F124" s="21"/>
      <c r="G124" s="21"/>
      <c r="H124" s="21"/>
      <c r="J124" s="238"/>
    </row>
    <row r="125" spans="1:10" ht="44.25" customHeight="1" x14ac:dyDescent="0.25">
      <c r="A125" s="457"/>
      <c r="B125" s="131" t="s">
        <v>332</v>
      </c>
      <c r="C125" s="84" t="s">
        <v>560</v>
      </c>
      <c r="D125" s="75"/>
      <c r="E125" s="75"/>
      <c r="F125" s="75"/>
      <c r="G125" s="75"/>
      <c r="H125" s="75"/>
      <c r="J125" s="238"/>
    </row>
    <row r="126" spans="1:10" ht="24" customHeight="1" x14ac:dyDescent="0.25">
      <c r="A126" s="457"/>
      <c r="B126" s="327" t="s">
        <v>115</v>
      </c>
      <c r="C126" s="328" t="s">
        <v>604</v>
      </c>
      <c r="D126" s="332"/>
      <c r="E126" s="332"/>
      <c r="F126" s="332"/>
      <c r="G126" s="332"/>
      <c r="H126" s="332"/>
      <c r="J126" s="238"/>
    </row>
    <row r="127" spans="1:10" ht="62.25" customHeight="1" thickBot="1" x14ac:dyDescent="0.3">
      <c r="A127" s="226"/>
      <c r="B127" s="256" t="s">
        <v>797</v>
      </c>
      <c r="C127" s="257" t="s">
        <v>796</v>
      </c>
      <c r="D127" s="224"/>
      <c r="E127" s="224"/>
      <c r="F127" s="224"/>
      <c r="G127" s="224"/>
      <c r="H127" s="224"/>
      <c r="J127" s="238"/>
    </row>
    <row r="128" spans="1:10" ht="17.25" customHeight="1" x14ac:dyDescent="0.25">
      <c r="A128" s="458" t="s">
        <v>121</v>
      </c>
      <c r="B128" s="459"/>
      <c r="C128" s="459"/>
      <c r="D128" s="460"/>
      <c r="E128" s="461">
        <v>19152.84</v>
      </c>
      <c r="F128" s="462">
        <v>750874.06</v>
      </c>
      <c r="G128" s="463">
        <v>85672.26</v>
      </c>
      <c r="H128" s="464" t="s">
        <v>809</v>
      </c>
      <c r="J128" s="238">
        <v>1</v>
      </c>
    </row>
    <row r="129" spans="1:10" ht="32.25" customHeight="1" x14ac:dyDescent="0.25">
      <c r="A129" s="556" t="s">
        <v>113</v>
      </c>
      <c r="B129" s="21" t="s">
        <v>108</v>
      </c>
      <c r="C129" s="37" t="s">
        <v>109</v>
      </c>
      <c r="D129" s="21"/>
      <c r="E129" s="21"/>
      <c r="F129" s="21"/>
      <c r="G129" s="21"/>
      <c r="H129" s="455"/>
      <c r="J129" s="238"/>
    </row>
    <row r="130" spans="1:10" ht="46.5" customHeight="1" x14ac:dyDescent="0.25">
      <c r="A130" s="557"/>
      <c r="B130" s="37" t="str">
        <f>[6]Лист1!$D$11</f>
        <v>Книжковий фестиваль "Kyivbookfest"</v>
      </c>
      <c r="C130" s="50" t="str">
        <f>[6]Лист1!$E$11</f>
        <v>книги</v>
      </c>
      <c r="D130" s="10"/>
      <c r="E130" s="10"/>
      <c r="F130" s="10"/>
      <c r="G130" s="10"/>
      <c r="H130" s="10"/>
      <c r="J130" s="238"/>
    </row>
    <row r="131" spans="1:10" ht="18" customHeight="1" x14ac:dyDescent="0.25">
      <c r="A131" s="557"/>
      <c r="B131" s="21" t="s">
        <v>112</v>
      </c>
      <c r="C131" s="50" t="str">
        <f>[6]Лист1!$E$11</f>
        <v>книги</v>
      </c>
      <c r="D131" s="10"/>
      <c r="E131" s="10"/>
      <c r="F131" s="10"/>
      <c r="G131" s="10"/>
      <c r="H131" s="10"/>
      <c r="J131" s="238"/>
    </row>
    <row r="132" spans="1:10" x14ac:dyDescent="0.25">
      <c r="A132" s="557"/>
      <c r="B132" s="9" t="s">
        <v>114</v>
      </c>
      <c r="C132" s="50" t="s">
        <v>109</v>
      </c>
      <c r="D132" s="10"/>
      <c r="E132" s="10"/>
      <c r="F132" s="10"/>
      <c r="G132" s="10"/>
      <c r="H132" s="10"/>
      <c r="J132" s="238"/>
    </row>
    <row r="133" spans="1:10" ht="48.75" customHeight="1" x14ac:dyDescent="0.25">
      <c r="A133" s="557"/>
      <c r="B133" s="167" t="s">
        <v>115</v>
      </c>
      <c r="C133" s="9" t="s">
        <v>604</v>
      </c>
      <c r="D133" s="10"/>
      <c r="E133" s="10"/>
      <c r="F133" s="10"/>
      <c r="G133" s="10"/>
      <c r="H133" s="10"/>
      <c r="J133" s="238"/>
    </row>
    <row r="134" spans="1:10" x14ac:dyDescent="0.25">
      <c r="A134" s="557"/>
      <c r="B134" s="10" t="s">
        <v>116</v>
      </c>
      <c r="C134" s="50" t="s">
        <v>109</v>
      </c>
      <c r="D134" s="10"/>
      <c r="E134" s="10"/>
      <c r="F134" s="10"/>
      <c r="G134" s="10"/>
      <c r="H134" s="10"/>
      <c r="J134" s="238"/>
    </row>
    <row r="135" spans="1:10" ht="30" x14ac:dyDescent="0.25">
      <c r="A135" s="557"/>
      <c r="B135" s="21" t="s">
        <v>117</v>
      </c>
      <c r="C135" s="50" t="s">
        <v>109</v>
      </c>
      <c r="D135" s="10"/>
      <c r="E135" s="10"/>
      <c r="F135" s="10"/>
      <c r="G135" s="10"/>
      <c r="H135" s="10"/>
      <c r="J135" s="238"/>
    </row>
    <row r="136" spans="1:10" ht="58.5" customHeight="1" thickBot="1" x14ac:dyDescent="0.3">
      <c r="A136" s="558"/>
      <c r="B136" s="43" t="s">
        <v>119</v>
      </c>
      <c r="C136" s="52" t="s">
        <v>109</v>
      </c>
      <c r="D136" s="53"/>
      <c r="E136" s="13"/>
      <c r="F136" s="13"/>
      <c r="G136" s="13"/>
      <c r="H136" s="13"/>
      <c r="J136" s="238"/>
    </row>
    <row r="137" spans="1:10" ht="17.25" customHeight="1" thickBot="1" x14ac:dyDescent="0.3">
      <c r="A137" s="371" t="s">
        <v>121</v>
      </c>
      <c r="B137" s="372"/>
      <c r="C137" s="373"/>
      <c r="D137" s="374"/>
      <c r="E137" s="357">
        <v>71740</v>
      </c>
      <c r="F137" s="375">
        <v>113641.5</v>
      </c>
      <c r="G137" s="344"/>
      <c r="H137" s="357">
        <v>185381.5</v>
      </c>
      <c r="J137" s="238">
        <v>1</v>
      </c>
    </row>
    <row r="138" spans="1:10" ht="33.75" customHeight="1" thickBot="1" x14ac:dyDescent="0.3">
      <c r="A138" s="171" t="s">
        <v>118</v>
      </c>
      <c r="B138" s="170" t="s">
        <v>120</v>
      </c>
      <c r="C138" s="42" t="s">
        <v>564</v>
      </c>
      <c r="D138" s="17"/>
      <c r="E138" s="17"/>
      <c r="F138" s="17"/>
      <c r="G138" s="17"/>
      <c r="H138" s="17"/>
      <c r="J138" s="238"/>
    </row>
    <row r="139" spans="1:10" ht="60.75" customHeight="1" x14ac:dyDescent="0.25">
      <c r="A139" s="195"/>
      <c r="B139" s="168" t="s">
        <v>565</v>
      </c>
      <c r="C139" s="141" t="s">
        <v>123</v>
      </c>
      <c r="D139" s="196"/>
      <c r="E139" s="196"/>
      <c r="F139" s="196"/>
      <c r="G139" s="197"/>
      <c r="H139" s="196"/>
      <c r="J139" s="238"/>
    </row>
    <row r="140" spans="1:10" ht="15.75" thickBot="1" x14ac:dyDescent="0.3">
      <c r="A140" s="377" t="s">
        <v>4</v>
      </c>
      <c r="B140" s="378"/>
      <c r="C140" s="379"/>
      <c r="D140" s="380">
        <v>53638.2</v>
      </c>
      <c r="E140" s="379"/>
      <c r="F140" s="381" t="s">
        <v>810</v>
      </c>
      <c r="G140" s="382">
        <v>211950</v>
      </c>
      <c r="H140" s="383">
        <v>681379.7</v>
      </c>
      <c r="J140" s="238">
        <v>1</v>
      </c>
    </row>
    <row r="141" spans="1:10" ht="45.75" thickBot="1" x14ac:dyDescent="0.3">
      <c r="A141" s="376" t="s">
        <v>562</v>
      </c>
      <c r="B141" s="167" t="s">
        <v>332</v>
      </c>
      <c r="C141" s="84" t="s">
        <v>563</v>
      </c>
      <c r="D141" s="194"/>
      <c r="E141" s="116"/>
      <c r="F141" s="192"/>
      <c r="G141" s="55"/>
      <c r="H141" s="193"/>
      <c r="J141" s="238"/>
    </row>
    <row r="142" spans="1:10" ht="15.75" thickBot="1" x14ac:dyDescent="0.3">
      <c r="A142" s="384" t="s">
        <v>121</v>
      </c>
      <c r="B142" s="391"/>
      <c r="C142" s="385"/>
      <c r="D142" s="353"/>
      <c r="E142" s="386">
        <v>39695.4</v>
      </c>
      <c r="F142" s="387"/>
      <c r="G142" s="388"/>
      <c r="H142" s="357">
        <v>39695.4</v>
      </c>
      <c r="J142" s="238">
        <v>1</v>
      </c>
    </row>
    <row r="143" spans="1:10" ht="51" customHeight="1" thickBot="1" x14ac:dyDescent="0.3">
      <c r="A143" s="57" t="s">
        <v>80</v>
      </c>
      <c r="B143" s="46" t="s">
        <v>122</v>
      </c>
      <c r="C143" s="54" t="s">
        <v>123</v>
      </c>
      <c r="D143" s="56"/>
      <c r="E143" s="15"/>
      <c r="F143" s="15"/>
      <c r="G143" s="15"/>
      <c r="H143" s="58"/>
      <c r="J143" s="238"/>
    </row>
    <row r="144" spans="1:10" ht="15.75" customHeight="1" thickBot="1" x14ac:dyDescent="0.3">
      <c r="A144" s="354" t="s">
        <v>121</v>
      </c>
      <c r="B144" s="343"/>
      <c r="C144" s="373"/>
      <c r="D144" s="353">
        <v>35758.800000000003</v>
      </c>
      <c r="E144" s="344"/>
      <c r="F144" s="344"/>
      <c r="G144" s="389"/>
      <c r="H144" s="390">
        <v>35758.800000000003</v>
      </c>
      <c r="J144" s="238">
        <v>1</v>
      </c>
    </row>
    <row r="145" spans="1:10" ht="30.75" thickBot="1" x14ac:dyDescent="0.3">
      <c r="A145" s="47" t="s">
        <v>124</v>
      </c>
      <c r="B145" s="14" t="s">
        <v>122</v>
      </c>
      <c r="C145" s="59" t="s">
        <v>566</v>
      </c>
      <c r="D145" s="56">
        <v>11500</v>
      </c>
      <c r="E145" s="15"/>
      <c r="F145" s="15"/>
      <c r="G145" s="15"/>
      <c r="H145" s="56">
        <v>11500</v>
      </c>
      <c r="J145" s="238"/>
    </row>
    <row r="146" spans="1:10" ht="15.75" thickBot="1" x14ac:dyDescent="0.3">
      <c r="A146" s="392" t="s">
        <v>121</v>
      </c>
      <c r="B146" s="351"/>
      <c r="C146" s="393"/>
      <c r="D146" s="353">
        <v>11500</v>
      </c>
      <c r="E146" s="334"/>
      <c r="F146" s="334"/>
      <c r="G146" s="334"/>
      <c r="H146" s="394">
        <v>11500</v>
      </c>
      <c r="J146" s="238">
        <v>1</v>
      </c>
    </row>
    <row r="147" spans="1:10" ht="30" customHeight="1" thickBot="1" x14ac:dyDescent="0.3">
      <c r="A147" s="191" t="s">
        <v>125</v>
      </c>
      <c r="B147" s="190" t="str">
        <f>[7]Лист1!$D$3</f>
        <v>Управління Верховного комісара ООН у справах біженців</v>
      </c>
      <c r="C147" s="42" t="s">
        <v>605</v>
      </c>
      <c r="D147" s="60"/>
      <c r="E147" s="17"/>
      <c r="F147" s="17"/>
      <c r="G147" s="17"/>
      <c r="H147" s="17"/>
      <c r="J147" s="238"/>
    </row>
    <row r="148" spans="1:10" ht="15.75" thickBot="1" x14ac:dyDescent="0.3">
      <c r="A148" s="363" t="s">
        <v>4</v>
      </c>
      <c r="B148" s="395"/>
      <c r="C148" s="334"/>
      <c r="D148" s="334"/>
      <c r="E148" s="390">
        <v>205451.64</v>
      </c>
      <c r="F148" s="390">
        <v>59504.82</v>
      </c>
      <c r="G148" s="390"/>
      <c r="H148" s="390">
        <v>264956.46000000002</v>
      </c>
      <c r="J148" s="322">
        <v>1</v>
      </c>
    </row>
    <row r="149" spans="1:10" ht="27" thickBot="1" x14ac:dyDescent="0.3">
      <c r="A149" s="280" t="s">
        <v>804</v>
      </c>
      <c r="B149" s="281" t="s">
        <v>803</v>
      </c>
      <c r="C149" s="287" t="s">
        <v>566</v>
      </c>
      <c r="D149" s="113"/>
      <c r="E149" s="274"/>
      <c r="F149" s="274"/>
      <c r="G149" s="274"/>
      <c r="H149" s="286"/>
      <c r="J149" s="240"/>
    </row>
    <row r="150" spans="1:10" x14ac:dyDescent="0.25">
      <c r="A150" s="396" t="s">
        <v>121</v>
      </c>
      <c r="B150" s="465"/>
      <c r="C150" s="397"/>
      <c r="D150" s="398">
        <v>23000</v>
      </c>
      <c r="E150" s="399"/>
      <c r="F150" s="399"/>
      <c r="G150" s="399"/>
      <c r="H150" s="400">
        <v>23000</v>
      </c>
      <c r="J150" s="324">
        <v>1</v>
      </c>
    </row>
    <row r="151" spans="1:10" ht="24.75" customHeight="1" x14ac:dyDescent="0.25">
      <c r="A151" s="466"/>
      <c r="B151" s="24" t="s">
        <v>53</v>
      </c>
      <c r="C151" s="37" t="s">
        <v>32</v>
      </c>
      <c r="D151" s="467"/>
      <c r="E151" s="10"/>
      <c r="F151" s="468"/>
      <c r="G151" s="10"/>
      <c r="H151" s="245"/>
      <c r="J151" s="238"/>
    </row>
    <row r="152" spans="1:10" x14ac:dyDescent="0.25">
      <c r="A152" s="249" t="s">
        <v>126</v>
      </c>
      <c r="B152" s="95" t="s">
        <v>127</v>
      </c>
      <c r="C152" s="21" t="s">
        <v>139</v>
      </c>
      <c r="D152" s="10"/>
      <c r="E152" s="10"/>
      <c r="F152" s="10"/>
      <c r="G152" s="10"/>
      <c r="H152" s="245"/>
      <c r="J152" s="238"/>
    </row>
    <row r="153" spans="1:10" ht="78.75" customHeight="1" x14ac:dyDescent="0.25">
      <c r="A153" s="246"/>
      <c r="B153" s="37" t="s">
        <v>52</v>
      </c>
      <c r="C153" s="37" t="s">
        <v>606</v>
      </c>
      <c r="D153" s="10"/>
      <c r="E153" s="10"/>
      <c r="F153" s="10"/>
      <c r="G153" s="10"/>
      <c r="H153" s="245"/>
      <c r="J153" s="238"/>
    </row>
    <row r="154" spans="1:10" ht="60" x14ac:dyDescent="0.25">
      <c r="A154" s="246"/>
      <c r="B154" s="9" t="s">
        <v>51</v>
      </c>
      <c r="C154" s="37" t="s">
        <v>760</v>
      </c>
      <c r="D154" s="10"/>
      <c r="E154" s="10"/>
      <c r="F154" s="10"/>
      <c r="G154" s="10"/>
      <c r="H154" s="245"/>
      <c r="J154" s="238"/>
    </row>
    <row r="155" spans="1:10" ht="30" x14ac:dyDescent="0.25">
      <c r="A155" s="246"/>
      <c r="B155" s="21" t="s">
        <v>130</v>
      </c>
      <c r="C155" s="37" t="s">
        <v>131</v>
      </c>
      <c r="D155" s="10"/>
      <c r="E155" s="10"/>
      <c r="F155" s="10"/>
      <c r="G155" s="10"/>
      <c r="H155" s="245"/>
      <c r="J155" s="238"/>
    </row>
    <row r="156" spans="1:10" ht="18" customHeight="1" x14ac:dyDescent="0.25">
      <c r="A156" s="246"/>
      <c r="B156" s="10" t="s">
        <v>132</v>
      </c>
      <c r="C156" s="21" t="s">
        <v>133</v>
      </c>
      <c r="D156" s="10"/>
      <c r="E156" s="10"/>
      <c r="F156" s="10"/>
      <c r="G156" s="10"/>
      <c r="H156" s="245"/>
      <c r="J156" s="238"/>
    </row>
    <row r="157" spans="1:10" ht="60" x14ac:dyDescent="0.25">
      <c r="A157" s="246"/>
      <c r="B157" s="21" t="s">
        <v>134</v>
      </c>
      <c r="C157" s="11" t="s">
        <v>215</v>
      </c>
      <c r="D157" s="10"/>
      <c r="E157" s="10"/>
      <c r="F157" s="10"/>
      <c r="G157" s="10"/>
      <c r="H157" s="245"/>
      <c r="J157" s="238"/>
    </row>
    <row r="158" spans="1:10" x14ac:dyDescent="0.25">
      <c r="A158" s="246"/>
      <c r="B158" s="21" t="s">
        <v>135</v>
      </c>
      <c r="C158" s="21" t="s">
        <v>136</v>
      </c>
      <c r="D158" s="10"/>
      <c r="E158" s="10"/>
      <c r="F158" s="10"/>
      <c r="G158" s="10"/>
      <c r="H158" s="245"/>
      <c r="J158" s="238"/>
    </row>
    <row r="159" spans="1:10" ht="30" x14ac:dyDescent="0.25">
      <c r="A159" s="246"/>
      <c r="B159" s="37" t="s">
        <v>137</v>
      </c>
      <c r="C159" s="21" t="s">
        <v>138</v>
      </c>
      <c r="D159" s="10"/>
      <c r="E159" s="10"/>
      <c r="F159" s="10"/>
      <c r="G159" s="10"/>
      <c r="H159" s="245"/>
      <c r="J159" s="238"/>
    </row>
    <row r="160" spans="1:10" x14ac:dyDescent="0.25">
      <c r="A160" s="246"/>
      <c r="B160" s="10" t="s">
        <v>140</v>
      </c>
      <c r="C160" s="21" t="s">
        <v>141</v>
      </c>
      <c r="D160" s="10"/>
      <c r="E160" s="10"/>
      <c r="F160" s="10"/>
      <c r="G160" s="10"/>
      <c r="H160" s="245"/>
      <c r="J160" s="238"/>
    </row>
    <row r="161" spans="1:10" ht="30" x14ac:dyDescent="0.25">
      <c r="A161" s="246"/>
      <c r="B161" s="21" t="s">
        <v>142</v>
      </c>
      <c r="C161" s="37" t="s">
        <v>146</v>
      </c>
      <c r="D161" s="10"/>
      <c r="E161" s="10"/>
      <c r="F161" s="10"/>
      <c r="G161" s="10"/>
      <c r="H161" s="245"/>
      <c r="J161" s="238"/>
    </row>
    <row r="162" spans="1:10" ht="30" x14ac:dyDescent="0.25">
      <c r="A162" s="246"/>
      <c r="B162" s="21" t="str">
        <f>[8]Лист1!$D$36</f>
        <v>ГО “Спілки українських офтальмохірургів”</v>
      </c>
      <c r="C162" s="37" t="s">
        <v>129</v>
      </c>
      <c r="D162" s="10"/>
      <c r="E162" s="10"/>
      <c r="F162" s="10"/>
      <c r="G162" s="10"/>
      <c r="H162" s="245"/>
      <c r="J162" s="238"/>
    </row>
    <row r="163" spans="1:10" x14ac:dyDescent="0.25">
      <c r="A163" s="246"/>
      <c r="B163" s="21" t="s">
        <v>143</v>
      </c>
      <c r="C163" s="37" t="s">
        <v>129</v>
      </c>
      <c r="D163" s="10"/>
      <c r="E163" s="10"/>
      <c r="F163" s="10"/>
      <c r="G163" s="10"/>
      <c r="H163" s="245"/>
      <c r="J163" s="238"/>
    </row>
    <row r="164" spans="1:10" ht="60" x14ac:dyDescent="0.25">
      <c r="A164" s="246"/>
      <c r="B164" s="37" t="s">
        <v>115</v>
      </c>
      <c r="C164" s="21" t="s">
        <v>607</v>
      </c>
      <c r="D164" s="10"/>
      <c r="E164" s="10"/>
      <c r="F164" s="10"/>
      <c r="G164" s="10"/>
      <c r="H164" s="245"/>
      <c r="J164" s="238"/>
    </row>
    <row r="165" spans="1:10" ht="23.25" customHeight="1" x14ac:dyDescent="0.25">
      <c r="A165" s="246"/>
      <c r="B165" s="21" t="s">
        <v>144</v>
      </c>
      <c r="C165" s="21" t="s">
        <v>141</v>
      </c>
      <c r="D165" s="10"/>
      <c r="E165" s="10"/>
      <c r="F165" s="10"/>
      <c r="G165" s="10"/>
      <c r="H165" s="245"/>
      <c r="J165" s="238"/>
    </row>
    <row r="166" spans="1:10" ht="30" x14ac:dyDescent="0.25">
      <c r="A166" s="246"/>
      <c r="B166" s="21" t="s">
        <v>7</v>
      </c>
      <c r="C166" s="37" t="s">
        <v>18</v>
      </c>
      <c r="D166" s="10"/>
      <c r="E166" s="10"/>
      <c r="F166" s="10"/>
      <c r="G166" s="10"/>
      <c r="H166" s="245"/>
      <c r="J166" s="238"/>
    </row>
    <row r="167" spans="1:10" ht="30" x14ac:dyDescent="0.25">
      <c r="A167" s="246"/>
      <c r="B167" s="21" t="s">
        <v>145</v>
      </c>
      <c r="C167" s="37" t="s">
        <v>146</v>
      </c>
      <c r="D167" s="10"/>
      <c r="E167" s="10"/>
      <c r="F167" s="10"/>
      <c r="G167" s="10"/>
      <c r="H167" s="245"/>
      <c r="J167" s="238"/>
    </row>
    <row r="168" spans="1:10" ht="22.5" customHeight="1" x14ac:dyDescent="0.25">
      <c r="A168" s="246"/>
      <c r="B168" s="21" t="s">
        <v>156</v>
      </c>
      <c r="C168" s="37" t="s">
        <v>146</v>
      </c>
      <c r="D168" s="10"/>
      <c r="E168" s="10"/>
      <c r="F168" s="10"/>
      <c r="G168" s="10"/>
      <c r="H168" s="245"/>
      <c r="J168" s="238"/>
    </row>
    <row r="169" spans="1:10" ht="24.75" customHeight="1" x14ac:dyDescent="0.25">
      <c r="A169" s="246"/>
      <c r="B169" s="21" t="s">
        <v>72</v>
      </c>
      <c r="C169" s="37" t="s">
        <v>157</v>
      </c>
      <c r="D169" s="10"/>
      <c r="E169" s="10"/>
      <c r="F169" s="10"/>
      <c r="G169" s="10"/>
      <c r="H169" s="245"/>
      <c r="J169" s="238"/>
    </row>
    <row r="170" spans="1:10" ht="30" x14ac:dyDescent="0.25">
      <c r="A170" s="469"/>
      <c r="B170" s="21" t="s">
        <v>158</v>
      </c>
      <c r="C170" s="37" t="s">
        <v>176</v>
      </c>
      <c r="D170" s="10"/>
      <c r="E170" s="10"/>
      <c r="F170" s="10"/>
      <c r="G170" s="10"/>
      <c r="H170" s="245"/>
      <c r="J170" s="238"/>
    </row>
    <row r="171" spans="1:10" ht="24.75" customHeight="1" x14ac:dyDescent="0.25">
      <c r="A171" s="470"/>
      <c r="B171" s="21" t="s">
        <v>159</v>
      </c>
      <c r="C171" s="37" t="s">
        <v>141</v>
      </c>
      <c r="D171" s="10"/>
      <c r="E171" s="10"/>
      <c r="F171" s="10"/>
      <c r="G171" s="10"/>
      <c r="H171" s="245"/>
      <c r="J171" s="238"/>
    </row>
    <row r="172" spans="1:10" ht="30" x14ac:dyDescent="0.25">
      <c r="A172" s="246"/>
      <c r="B172" s="21" t="s">
        <v>160</v>
      </c>
      <c r="C172" s="37" t="s">
        <v>129</v>
      </c>
      <c r="D172" s="10"/>
      <c r="E172" s="10"/>
      <c r="F172" s="10"/>
      <c r="G172" s="10"/>
      <c r="H172" s="245"/>
      <c r="J172" s="238"/>
    </row>
    <row r="173" spans="1:10" ht="45" x14ac:dyDescent="0.25">
      <c r="A173" s="246"/>
      <c r="B173" s="37" t="s">
        <v>55</v>
      </c>
      <c r="C173" s="21" t="s">
        <v>609</v>
      </c>
      <c r="D173" s="10"/>
      <c r="E173" s="10"/>
      <c r="F173" s="10"/>
      <c r="G173" s="10"/>
      <c r="H173" s="245"/>
      <c r="J173" s="238"/>
    </row>
    <row r="174" spans="1:10" x14ac:dyDescent="0.25">
      <c r="A174" s="246"/>
      <c r="B174" s="21" t="s">
        <v>161</v>
      </c>
      <c r="C174" s="21" t="s">
        <v>129</v>
      </c>
      <c r="D174" s="10"/>
      <c r="E174" s="10"/>
      <c r="F174" s="10"/>
      <c r="G174" s="10"/>
      <c r="H174" s="245"/>
      <c r="J174" s="238"/>
    </row>
    <row r="175" spans="1:10" x14ac:dyDescent="0.25">
      <c r="A175" s="246"/>
      <c r="B175" s="21" t="s">
        <v>162</v>
      </c>
      <c r="C175" s="21" t="s">
        <v>129</v>
      </c>
      <c r="D175" s="10"/>
      <c r="E175" s="10"/>
      <c r="F175" s="10"/>
      <c r="G175" s="10"/>
      <c r="H175" s="245"/>
      <c r="J175" s="238"/>
    </row>
    <row r="176" spans="1:10" ht="30" x14ac:dyDescent="0.25">
      <c r="A176" s="246"/>
      <c r="B176" s="21" t="str">
        <f>[8]Лист1!$D$74</f>
        <v>Благодійний фонд “Чисті серця”</v>
      </c>
      <c r="C176" s="21" t="s">
        <v>236</v>
      </c>
      <c r="D176" s="10"/>
      <c r="E176" s="10"/>
      <c r="F176" s="10"/>
      <c r="G176" s="10"/>
      <c r="H176" s="245"/>
      <c r="J176" s="238"/>
    </row>
    <row r="177" spans="1:10" x14ac:dyDescent="0.25">
      <c r="A177" s="246"/>
      <c r="B177" s="21" t="s">
        <v>164</v>
      </c>
      <c r="C177" s="21" t="s">
        <v>163</v>
      </c>
      <c r="D177" s="10"/>
      <c r="E177" s="10"/>
      <c r="F177" s="10"/>
      <c r="G177" s="10"/>
      <c r="H177" s="245"/>
      <c r="J177" s="238"/>
    </row>
    <row r="178" spans="1:10" ht="43.5" customHeight="1" x14ac:dyDescent="0.25">
      <c r="A178" s="246"/>
      <c r="B178" s="37" t="s">
        <v>165</v>
      </c>
      <c r="C178" s="37" t="s">
        <v>149</v>
      </c>
      <c r="D178" s="10"/>
      <c r="E178" s="10"/>
      <c r="F178" s="10"/>
      <c r="G178" s="10"/>
      <c r="H178" s="245"/>
      <c r="J178" s="238"/>
    </row>
    <row r="179" spans="1:10" ht="21" customHeight="1" x14ac:dyDescent="0.25">
      <c r="A179" s="246"/>
      <c r="B179" s="21" t="s">
        <v>234</v>
      </c>
      <c r="C179" s="21" t="s">
        <v>129</v>
      </c>
      <c r="D179" s="10"/>
      <c r="E179" s="10"/>
      <c r="F179" s="10"/>
      <c r="G179" s="10"/>
      <c r="H179" s="245"/>
      <c r="J179" s="238"/>
    </row>
    <row r="180" spans="1:10" x14ac:dyDescent="0.25">
      <c r="A180" s="246"/>
      <c r="B180" s="21" t="s">
        <v>166</v>
      </c>
      <c r="C180" s="37" t="s">
        <v>129</v>
      </c>
      <c r="D180" s="10"/>
      <c r="E180" s="10"/>
      <c r="F180" s="10"/>
      <c r="G180" s="10"/>
      <c r="H180" s="245"/>
      <c r="J180" s="238"/>
    </row>
    <row r="181" spans="1:10" x14ac:dyDescent="0.25">
      <c r="A181" s="246"/>
      <c r="B181" s="10" t="s">
        <v>175</v>
      </c>
      <c r="C181" s="21" t="s">
        <v>141</v>
      </c>
      <c r="D181" s="10"/>
      <c r="E181" s="10"/>
      <c r="F181" s="10"/>
      <c r="G181" s="10"/>
      <c r="H181" s="245"/>
      <c r="J181" s="238"/>
    </row>
    <row r="182" spans="1:10" x14ac:dyDescent="0.25">
      <c r="A182" s="246"/>
      <c r="B182" s="10" t="s">
        <v>240</v>
      </c>
      <c r="C182" s="21" t="s">
        <v>167</v>
      </c>
      <c r="D182" s="10"/>
      <c r="E182" s="10"/>
      <c r="F182" s="10"/>
      <c r="G182" s="10"/>
      <c r="H182" s="245"/>
      <c r="J182" s="238"/>
    </row>
    <row r="183" spans="1:10" ht="45" x14ac:dyDescent="0.25">
      <c r="A183" s="246"/>
      <c r="B183" s="21" t="s">
        <v>168</v>
      </c>
      <c r="C183" s="37" t="s">
        <v>149</v>
      </c>
      <c r="D183" s="10"/>
      <c r="E183" s="10"/>
      <c r="F183" s="10"/>
      <c r="G183" s="10"/>
      <c r="H183" s="245"/>
      <c r="J183" s="238"/>
    </row>
    <row r="184" spans="1:10" ht="30" x14ac:dyDescent="0.25">
      <c r="A184" s="246"/>
      <c r="B184" s="37" t="s">
        <v>169</v>
      </c>
      <c r="C184" s="21" t="s">
        <v>761</v>
      </c>
      <c r="D184" s="10"/>
      <c r="E184" s="10"/>
      <c r="F184" s="10"/>
      <c r="G184" s="10"/>
      <c r="H184" s="245"/>
      <c r="J184" s="238"/>
    </row>
    <row r="185" spans="1:10" ht="30" x14ac:dyDescent="0.25">
      <c r="A185" s="246"/>
      <c r="B185" s="21" t="s">
        <v>170</v>
      </c>
      <c r="C185" s="50" t="s">
        <v>171</v>
      </c>
      <c r="D185" s="10"/>
      <c r="E185" s="10"/>
      <c r="F185" s="10"/>
      <c r="G185" s="10"/>
      <c r="H185" s="245"/>
      <c r="J185" s="238"/>
    </row>
    <row r="186" spans="1:10" ht="30" x14ac:dyDescent="0.25">
      <c r="A186" s="246"/>
      <c r="B186" s="21" t="s">
        <v>172</v>
      </c>
      <c r="C186" s="50" t="s">
        <v>141</v>
      </c>
      <c r="D186" s="10"/>
      <c r="E186" s="10"/>
      <c r="F186" s="10"/>
      <c r="G186" s="10"/>
      <c r="H186" s="245"/>
      <c r="J186" s="238"/>
    </row>
    <row r="187" spans="1:10" ht="60" x14ac:dyDescent="0.25">
      <c r="A187" s="246"/>
      <c r="B187" s="67" t="s">
        <v>173</v>
      </c>
      <c r="C187" s="66" t="s">
        <v>608</v>
      </c>
      <c r="D187" s="10"/>
      <c r="E187" s="10"/>
      <c r="F187" s="10"/>
      <c r="G187" s="10"/>
      <c r="H187" s="245"/>
      <c r="J187" s="238"/>
    </row>
    <row r="188" spans="1:10" ht="45" x14ac:dyDescent="0.25">
      <c r="A188" s="246"/>
      <c r="B188" s="62" t="s">
        <v>174</v>
      </c>
      <c r="C188" s="63" t="s">
        <v>149</v>
      </c>
      <c r="D188" s="10"/>
      <c r="E188" s="10"/>
      <c r="F188" s="10"/>
      <c r="G188" s="10"/>
      <c r="H188" s="245"/>
      <c r="J188" s="238"/>
    </row>
    <row r="189" spans="1:10" ht="60" x14ac:dyDescent="0.25">
      <c r="A189" s="246"/>
      <c r="B189" s="64" t="s">
        <v>45</v>
      </c>
      <c r="C189" s="64" t="s">
        <v>762</v>
      </c>
      <c r="D189" s="10"/>
      <c r="E189" s="10"/>
      <c r="F189" s="10"/>
      <c r="G189" s="10"/>
      <c r="H189" s="245"/>
      <c r="J189" s="238"/>
    </row>
    <row r="190" spans="1:10" ht="33.75" customHeight="1" x14ac:dyDescent="0.25">
      <c r="A190" s="471"/>
      <c r="B190" s="62" t="s">
        <v>177</v>
      </c>
      <c r="C190" s="63" t="s">
        <v>129</v>
      </c>
      <c r="D190" s="10"/>
      <c r="E190" s="10"/>
      <c r="F190" s="10"/>
      <c r="G190" s="10"/>
      <c r="H190" s="245"/>
      <c r="J190" s="238"/>
    </row>
    <row r="191" spans="1:10" ht="60" x14ac:dyDescent="0.25">
      <c r="A191" s="470"/>
      <c r="B191" s="64" t="s">
        <v>178</v>
      </c>
      <c r="C191" s="62" t="s">
        <v>190</v>
      </c>
      <c r="D191" s="50"/>
      <c r="E191" s="10"/>
      <c r="F191" s="10"/>
      <c r="G191" s="10"/>
      <c r="H191" s="245"/>
      <c r="J191" s="238"/>
    </row>
    <row r="192" spans="1:10" ht="30" x14ac:dyDescent="0.25">
      <c r="A192" s="246"/>
      <c r="B192" s="64" t="s">
        <v>179</v>
      </c>
      <c r="C192" s="62" t="s">
        <v>206</v>
      </c>
      <c r="D192" s="10"/>
      <c r="E192" s="10"/>
      <c r="F192" s="10"/>
      <c r="G192" s="10"/>
      <c r="H192" s="245"/>
      <c r="J192" s="238"/>
    </row>
    <row r="193" spans="1:10" ht="31.5" customHeight="1" x14ac:dyDescent="0.25">
      <c r="A193" s="246"/>
      <c r="B193" s="62" t="str">
        <f>[8]Лист1!$D$115</f>
        <v>РГ “Церква Христа” Євангельських  Християн -Бабтистів”</v>
      </c>
      <c r="C193" s="64" t="s">
        <v>149</v>
      </c>
      <c r="D193" s="10"/>
      <c r="E193" s="10"/>
      <c r="F193" s="10"/>
      <c r="G193" s="10"/>
      <c r="H193" s="245"/>
      <c r="J193" s="238"/>
    </row>
    <row r="194" spans="1:10" x14ac:dyDescent="0.25">
      <c r="A194" s="246"/>
      <c r="B194" s="62" t="s">
        <v>180</v>
      </c>
      <c r="C194" s="62" t="s">
        <v>183</v>
      </c>
      <c r="D194" s="10"/>
      <c r="E194" s="10"/>
      <c r="F194" s="10"/>
      <c r="G194" s="10"/>
      <c r="H194" s="245"/>
      <c r="J194" s="238"/>
    </row>
    <row r="195" spans="1:10" ht="30" x14ac:dyDescent="0.25">
      <c r="A195" s="246"/>
      <c r="B195" s="62" t="s">
        <v>181</v>
      </c>
      <c r="C195" s="64" t="s">
        <v>163</v>
      </c>
      <c r="D195" s="10"/>
      <c r="E195" s="10"/>
      <c r="F195" s="10"/>
      <c r="G195" s="10"/>
      <c r="H195" s="245"/>
      <c r="J195" s="238"/>
    </row>
    <row r="196" spans="1:10" ht="30.75" customHeight="1" x14ac:dyDescent="0.25">
      <c r="A196" s="246"/>
      <c r="B196" s="62" t="s">
        <v>182</v>
      </c>
      <c r="C196" s="64" t="s">
        <v>129</v>
      </c>
      <c r="D196" s="10"/>
      <c r="E196" s="10"/>
      <c r="F196" s="10"/>
      <c r="G196" s="10"/>
      <c r="H196" s="245"/>
      <c r="J196" s="238"/>
    </row>
    <row r="197" spans="1:10" x14ac:dyDescent="0.25">
      <c r="A197" s="246"/>
      <c r="B197" s="62" t="s">
        <v>184</v>
      </c>
      <c r="C197" s="62" t="s">
        <v>185</v>
      </c>
      <c r="D197" s="10"/>
      <c r="E197" s="10"/>
      <c r="F197" s="10"/>
      <c r="G197" s="10"/>
      <c r="H197" s="245"/>
      <c r="J197" s="238"/>
    </row>
    <row r="198" spans="1:10" ht="30" x14ac:dyDescent="0.25">
      <c r="A198" s="246"/>
      <c r="B198" s="62" t="s">
        <v>186</v>
      </c>
      <c r="C198" s="64" t="s">
        <v>185</v>
      </c>
      <c r="D198" s="10"/>
      <c r="E198" s="10"/>
      <c r="F198" s="10"/>
      <c r="G198" s="10"/>
      <c r="H198" s="245"/>
      <c r="J198" s="238"/>
    </row>
    <row r="199" spans="1:10" ht="30" x14ac:dyDescent="0.25">
      <c r="A199" s="246"/>
      <c r="B199" s="64" t="s">
        <v>187</v>
      </c>
      <c r="C199" s="62" t="s">
        <v>189</v>
      </c>
      <c r="D199" s="10"/>
      <c r="E199" s="10"/>
      <c r="F199" s="10"/>
      <c r="G199" s="10"/>
      <c r="H199" s="245"/>
      <c r="J199" s="238"/>
    </row>
    <row r="200" spans="1:10" ht="28.5" customHeight="1" x14ac:dyDescent="0.25">
      <c r="A200" s="246"/>
      <c r="B200" s="62" t="s">
        <v>188</v>
      </c>
      <c r="C200" s="64" t="s">
        <v>129</v>
      </c>
      <c r="D200" s="10"/>
      <c r="E200" s="10"/>
      <c r="F200" s="10"/>
      <c r="G200" s="10"/>
      <c r="H200" s="245"/>
      <c r="J200" s="238"/>
    </row>
    <row r="201" spans="1:10" ht="29.25" customHeight="1" x14ac:dyDescent="0.25">
      <c r="A201" s="246"/>
      <c r="B201" s="62" t="s">
        <v>191</v>
      </c>
      <c r="C201" s="64" t="s">
        <v>141</v>
      </c>
      <c r="D201" s="10"/>
      <c r="E201" s="10"/>
      <c r="F201" s="10"/>
      <c r="G201" s="10"/>
      <c r="H201" s="245"/>
      <c r="J201" s="238"/>
    </row>
    <row r="202" spans="1:10" x14ac:dyDescent="0.25">
      <c r="A202" s="246"/>
      <c r="B202" s="62" t="s">
        <v>192</v>
      </c>
      <c r="C202" s="62" t="s">
        <v>129</v>
      </c>
      <c r="D202" s="10"/>
      <c r="E202" s="10"/>
      <c r="F202" s="10"/>
      <c r="G202" s="10"/>
      <c r="H202" s="245"/>
      <c r="J202" s="238"/>
    </row>
    <row r="203" spans="1:10" x14ac:dyDescent="0.25">
      <c r="A203" s="246"/>
      <c r="B203" s="62" t="s">
        <v>193</v>
      </c>
      <c r="C203" s="62" t="s">
        <v>129</v>
      </c>
      <c r="D203" s="10"/>
      <c r="E203" s="10"/>
      <c r="F203" s="10"/>
      <c r="G203" s="10"/>
      <c r="H203" s="245"/>
      <c r="J203" s="238"/>
    </row>
    <row r="204" spans="1:10" x14ac:dyDescent="0.25">
      <c r="A204" s="246"/>
      <c r="B204" s="70" t="s">
        <v>194</v>
      </c>
      <c r="C204" s="62" t="s">
        <v>195</v>
      </c>
      <c r="D204" s="10"/>
      <c r="E204" s="10"/>
      <c r="F204" s="10"/>
      <c r="G204" s="10"/>
      <c r="H204" s="245"/>
      <c r="J204" s="238"/>
    </row>
    <row r="205" spans="1:10" x14ac:dyDescent="0.25">
      <c r="A205" s="246"/>
      <c r="B205" s="62" t="s">
        <v>196</v>
      </c>
      <c r="C205" s="62" t="s">
        <v>141</v>
      </c>
      <c r="D205" s="10"/>
      <c r="E205" s="10"/>
      <c r="F205" s="10"/>
      <c r="G205" s="10"/>
      <c r="H205" s="245"/>
      <c r="J205" s="238"/>
    </row>
    <row r="206" spans="1:10" x14ac:dyDescent="0.25">
      <c r="A206" s="246"/>
      <c r="B206" s="62" t="s">
        <v>197</v>
      </c>
      <c r="C206" s="62" t="s">
        <v>141</v>
      </c>
      <c r="D206" s="10"/>
      <c r="E206" s="10"/>
      <c r="F206" s="10"/>
      <c r="G206" s="10"/>
      <c r="H206" s="245"/>
      <c r="J206" s="238"/>
    </row>
    <row r="207" spans="1:10" x14ac:dyDescent="0.25">
      <c r="A207" s="246"/>
      <c r="B207" s="62" t="s">
        <v>198</v>
      </c>
      <c r="C207" s="62" t="s">
        <v>141</v>
      </c>
      <c r="D207" s="10"/>
      <c r="E207" s="10"/>
      <c r="F207" s="10"/>
      <c r="G207" s="10"/>
      <c r="H207" s="245"/>
      <c r="J207" s="238"/>
    </row>
    <row r="208" spans="1:10" ht="45" x14ac:dyDescent="0.25">
      <c r="A208" s="246"/>
      <c r="B208" s="37" t="s">
        <v>199</v>
      </c>
      <c r="C208" s="62" t="s">
        <v>763</v>
      </c>
      <c r="D208" s="10"/>
      <c r="E208" s="10"/>
      <c r="F208" s="10"/>
      <c r="G208" s="10"/>
      <c r="H208" s="245"/>
      <c r="J208" s="238"/>
    </row>
    <row r="209" spans="1:10" ht="30" x14ac:dyDescent="0.25">
      <c r="A209" s="246"/>
      <c r="B209" s="37" t="s">
        <v>200</v>
      </c>
      <c r="C209" s="21" t="s">
        <v>208</v>
      </c>
      <c r="D209" s="10"/>
      <c r="E209" s="10"/>
      <c r="F209" s="10"/>
      <c r="G209" s="10"/>
      <c r="H209" s="245"/>
      <c r="J209" s="238"/>
    </row>
    <row r="210" spans="1:10" x14ac:dyDescent="0.25">
      <c r="A210" s="246"/>
      <c r="B210" s="65" t="s">
        <v>201</v>
      </c>
      <c r="C210" s="21" t="s">
        <v>129</v>
      </c>
      <c r="D210" s="10"/>
      <c r="E210" s="10"/>
      <c r="F210" s="10"/>
      <c r="G210" s="10"/>
      <c r="H210" s="245"/>
      <c r="J210" s="238"/>
    </row>
    <row r="211" spans="1:10" ht="22.5" customHeight="1" x14ac:dyDescent="0.25">
      <c r="A211" s="246"/>
      <c r="B211" s="68" t="s">
        <v>202</v>
      </c>
      <c r="C211" s="37" t="s">
        <v>141</v>
      </c>
      <c r="D211" s="10"/>
      <c r="E211" s="10"/>
      <c r="F211" s="10"/>
      <c r="G211" s="10"/>
      <c r="H211" s="245"/>
      <c r="J211" s="238"/>
    </row>
    <row r="212" spans="1:10" ht="30" x14ac:dyDescent="0.25">
      <c r="A212" s="246"/>
      <c r="B212" s="37" t="s">
        <v>57</v>
      </c>
      <c r="C212" s="37" t="s">
        <v>176</v>
      </c>
      <c r="D212" s="10"/>
      <c r="E212" s="10"/>
      <c r="F212" s="10"/>
      <c r="G212" s="10"/>
      <c r="H212" s="245"/>
      <c r="J212" s="238"/>
    </row>
    <row r="213" spans="1:10" ht="32.25" customHeight="1" x14ac:dyDescent="0.25">
      <c r="A213" s="246"/>
      <c r="B213" s="21" t="s">
        <v>203</v>
      </c>
      <c r="C213" s="37" t="s">
        <v>220</v>
      </c>
      <c r="D213" s="10"/>
      <c r="E213" s="10"/>
      <c r="F213" s="10"/>
      <c r="G213" s="10"/>
      <c r="H213" s="245"/>
      <c r="J213" s="238"/>
    </row>
    <row r="214" spans="1:10" x14ac:dyDescent="0.25">
      <c r="A214" s="246"/>
      <c r="B214" s="21" t="s">
        <v>204</v>
      </c>
      <c r="C214" s="21" t="s">
        <v>141</v>
      </c>
      <c r="D214" s="10"/>
      <c r="E214" s="10"/>
      <c r="F214" s="10"/>
      <c r="G214" s="10"/>
      <c r="H214" s="245"/>
      <c r="J214" s="238"/>
    </row>
    <row r="215" spans="1:10" x14ac:dyDescent="0.25">
      <c r="A215" s="246"/>
      <c r="B215" s="21" t="s">
        <v>205</v>
      </c>
      <c r="C215" s="37" t="s">
        <v>129</v>
      </c>
      <c r="D215" s="10"/>
      <c r="E215" s="10"/>
      <c r="F215" s="10"/>
      <c r="G215" s="10"/>
      <c r="H215" s="245"/>
      <c r="J215" s="238"/>
    </row>
    <row r="216" spans="1:10" x14ac:dyDescent="0.25">
      <c r="A216" s="469"/>
      <c r="B216" s="21" t="s">
        <v>207</v>
      </c>
      <c r="C216" s="37" t="s">
        <v>141</v>
      </c>
      <c r="D216" s="10"/>
      <c r="E216" s="10"/>
      <c r="F216" s="10"/>
      <c r="G216" s="10"/>
      <c r="H216" s="245"/>
      <c r="J216" s="238"/>
    </row>
    <row r="217" spans="1:10" x14ac:dyDescent="0.25">
      <c r="A217" s="472"/>
      <c r="B217" s="21" t="s">
        <v>209</v>
      </c>
      <c r="C217" s="21" t="s">
        <v>610</v>
      </c>
      <c r="D217" s="10"/>
      <c r="E217" s="10"/>
      <c r="F217" s="10"/>
      <c r="G217" s="10"/>
      <c r="H217" s="245"/>
      <c r="J217" s="238"/>
    </row>
    <row r="218" spans="1:10" ht="30" x14ac:dyDescent="0.25">
      <c r="A218" s="246"/>
      <c r="B218" s="37" t="s">
        <v>8</v>
      </c>
      <c r="C218" s="21" t="s">
        <v>764</v>
      </c>
      <c r="D218" s="10"/>
      <c r="E218" s="10"/>
      <c r="F218" s="10"/>
      <c r="G218" s="10"/>
      <c r="H218" s="245"/>
      <c r="J218" s="238"/>
    </row>
    <row r="219" spans="1:10" ht="30" x14ac:dyDescent="0.25">
      <c r="A219" s="246"/>
      <c r="B219" s="21" t="s">
        <v>210</v>
      </c>
      <c r="C219" s="37" t="s">
        <v>149</v>
      </c>
      <c r="D219" s="10"/>
      <c r="E219" s="10"/>
      <c r="F219" s="10"/>
      <c r="G219" s="10"/>
      <c r="H219" s="245"/>
      <c r="J219" s="238"/>
    </row>
    <row r="220" spans="1:10" ht="45" customHeight="1" x14ac:dyDescent="0.25">
      <c r="A220" s="246"/>
      <c r="B220" s="21" t="s">
        <v>212</v>
      </c>
      <c r="C220" s="37" t="s">
        <v>129</v>
      </c>
      <c r="D220" s="10"/>
      <c r="E220" s="10"/>
      <c r="F220" s="10"/>
      <c r="G220" s="10"/>
      <c r="H220" s="245"/>
      <c r="J220" s="238"/>
    </row>
    <row r="221" spans="1:10" x14ac:dyDescent="0.25">
      <c r="A221" s="246"/>
      <c r="B221" s="21" t="s">
        <v>211</v>
      </c>
      <c r="C221" s="37" t="s">
        <v>129</v>
      </c>
      <c r="D221" s="10"/>
      <c r="E221" s="10"/>
      <c r="F221" s="10"/>
      <c r="G221" s="10"/>
      <c r="H221" s="245"/>
      <c r="J221" s="238"/>
    </row>
    <row r="222" spans="1:10" ht="28.5" customHeight="1" x14ac:dyDescent="0.25">
      <c r="A222" s="246"/>
      <c r="B222" s="21" t="s">
        <v>247</v>
      </c>
      <c r="C222" s="37" t="s">
        <v>129</v>
      </c>
      <c r="D222" s="10"/>
      <c r="E222" s="10"/>
      <c r="F222" s="10"/>
      <c r="G222" s="10"/>
      <c r="H222" s="245"/>
      <c r="J222" s="238"/>
    </row>
    <row r="223" spans="1:10" ht="39.75" customHeight="1" x14ac:dyDescent="0.25">
      <c r="A223" s="246"/>
      <c r="B223" s="37" t="s">
        <v>246</v>
      </c>
      <c r="C223" s="37" t="s">
        <v>611</v>
      </c>
      <c r="D223" s="10"/>
      <c r="E223" s="10"/>
      <c r="F223" s="10"/>
      <c r="G223" s="10"/>
      <c r="H223" s="245"/>
      <c r="J223" s="238"/>
    </row>
    <row r="224" spans="1:10" ht="30" x14ac:dyDescent="0.25">
      <c r="A224" s="246"/>
      <c r="B224" s="37" t="s">
        <v>77</v>
      </c>
      <c r="C224" s="37" t="s">
        <v>765</v>
      </c>
      <c r="D224" s="10"/>
      <c r="E224" s="10"/>
      <c r="F224" s="10"/>
      <c r="G224" s="10"/>
      <c r="H224" s="245"/>
      <c r="J224" s="238"/>
    </row>
    <row r="225" spans="1:10" x14ac:dyDescent="0.25">
      <c r="A225" s="246"/>
      <c r="B225" s="21" t="s">
        <v>213</v>
      </c>
      <c r="C225" s="21" t="s">
        <v>214</v>
      </c>
      <c r="D225" s="10"/>
      <c r="E225" s="10"/>
      <c r="F225" s="10"/>
      <c r="G225" s="10"/>
      <c r="H225" s="245"/>
      <c r="J225" s="238"/>
    </row>
    <row r="226" spans="1:10" x14ac:dyDescent="0.25">
      <c r="A226" s="246"/>
      <c r="B226" s="21" t="str">
        <f>$B$38</f>
        <v>МБФ "Альянс громадського здоров'я"</v>
      </c>
      <c r="C226" s="37" t="s">
        <v>149</v>
      </c>
      <c r="D226" s="10"/>
      <c r="E226" s="10"/>
      <c r="F226" s="10"/>
      <c r="G226" s="10"/>
      <c r="H226" s="245"/>
      <c r="J226" s="238"/>
    </row>
    <row r="227" spans="1:10" x14ac:dyDescent="0.25">
      <c r="A227" s="246"/>
      <c r="B227" s="21" t="s">
        <v>244</v>
      </c>
      <c r="C227" s="21" t="str">
        <f>$C$225</f>
        <v>інвентар, медичні вироби</v>
      </c>
      <c r="D227" s="10"/>
      <c r="E227" s="10"/>
      <c r="F227" s="10"/>
      <c r="G227" s="10"/>
      <c r="H227" s="245"/>
      <c r="J227" s="238"/>
    </row>
    <row r="228" spans="1:10" ht="30" x14ac:dyDescent="0.25">
      <c r="A228" s="246"/>
      <c r="B228" s="37" t="str">
        <f>$B$10</f>
        <v>БО"БФ "Я -Маріуполь"</v>
      </c>
      <c r="C228" s="21" t="s">
        <v>612</v>
      </c>
      <c r="D228" s="10"/>
      <c r="E228" s="10"/>
      <c r="F228" s="10"/>
      <c r="G228" s="10"/>
      <c r="H228" s="245"/>
      <c r="J228" s="238"/>
    </row>
    <row r="229" spans="1:10" x14ac:dyDescent="0.25">
      <c r="A229" s="246"/>
      <c r="B229" s="21" t="s">
        <v>245</v>
      </c>
      <c r="C229" s="21" t="s">
        <v>216</v>
      </c>
      <c r="D229" s="10"/>
      <c r="E229" s="10"/>
      <c r="F229" s="10"/>
      <c r="G229" s="10"/>
      <c r="H229" s="245"/>
      <c r="J229" s="238"/>
    </row>
    <row r="230" spans="1:10" ht="54" customHeight="1" x14ac:dyDescent="0.25">
      <c r="A230" s="246"/>
      <c r="B230" s="37" t="s">
        <v>217</v>
      </c>
      <c r="C230" s="37" t="s">
        <v>613</v>
      </c>
      <c r="D230" s="10"/>
      <c r="E230" s="10"/>
      <c r="F230" s="10"/>
      <c r="G230" s="10"/>
      <c r="H230" s="245"/>
      <c r="J230" s="238"/>
    </row>
    <row r="231" spans="1:10" ht="30" x14ac:dyDescent="0.25">
      <c r="A231" s="246"/>
      <c r="B231" s="21" t="s">
        <v>249</v>
      </c>
      <c r="C231" s="37" t="s">
        <v>129</v>
      </c>
      <c r="D231" s="10"/>
      <c r="E231" s="10"/>
      <c r="F231" s="10"/>
      <c r="G231" s="10"/>
      <c r="H231" s="245"/>
      <c r="J231" s="238"/>
    </row>
    <row r="232" spans="1:10" x14ac:dyDescent="0.25">
      <c r="A232" s="246"/>
      <c r="B232" s="21" t="s">
        <v>248</v>
      </c>
      <c r="C232" s="21" t="s">
        <v>218</v>
      </c>
      <c r="D232" s="10"/>
      <c r="E232" s="10"/>
      <c r="F232" s="10"/>
      <c r="G232" s="10"/>
      <c r="H232" s="245"/>
      <c r="J232" s="238"/>
    </row>
    <row r="233" spans="1:10" ht="48" customHeight="1" x14ac:dyDescent="0.25">
      <c r="A233" s="246"/>
      <c r="B233" s="37" t="str">
        <f>$B$59</f>
        <v>ХО БФ "Мангуст"</v>
      </c>
      <c r="C233" s="37" t="s">
        <v>614</v>
      </c>
      <c r="D233" s="10"/>
      <c r="E233" s="10"/>
      <c r="F233" s="10"/>
      <c r="G233" s="10"/>
      <c r="H233" s="245"/>
      <c r="J233" s="238"/>
    </row>
    <row r="234" spans="1:10" ht="30" x14ac:dyDescent="0.25">
      <c r="A234" s="246"/>
      <c r="B234" s="21" t="s">
        <v>250</v>
      </c>
      <c r="C234" s="21" t="s">
        <v>219</v>
      </c>
      <c r="D234" s="10"/>
      <c r="E234" s="10"/>
      <c r="F234" s="10"/>
      <c r="G234" s="10"/>
      <c r="H234" s="245"/>
      <c r="J234" s="238"/>
    </row>
    <row r="235" spans="1:10" ht="30" x14ac:dyDescent="0.25">
      <c r="A235" s="246"/>
      <c r="B235" s="37" t="s">
        <v>221</v>
      </c>
      <c r="C235" s="21" t="s">
        <v>224</v>
      </c>
      <c r="D235" s="10"/>
      <c r="E235" s="10"/>
      <c r="F235" s="10"/>
      <c r="G235" s="10"/>
      <c r="H235" s="245"/>
      <c r="J235" s="238"/>
    </row>
    <row r="236" spans="1:10" ht="29.25" customHeight="1" x14ac:dyDescent="0.25">
      <c r="A236" s="246"/>
      <c r="B236" s="21" t="s">
        <v>222</v>
      </c>
      <c r="C236" s="37" t="s">
        <v>141</v>
      </c>
      <c r="D236" s="10"/>
      <c r="E236" s="10"/>
      <c r="F236" s="10"/>
      <c r="G236" s="10"/>
      <c r="H236" s="245"/>
      <c r="J236" s="238"/>
    </row>
    <row r="237" spans="1:10" x14ac:dyDescent="0.25">
      <c r="A237" s="246"/>
      <c r="B237" s="21" t="s">
        <v>268</v>
      </c>
      <c r="C237" s="21" t="s">
        <v>228</v>
      </c>
      <c r="D237" s="10"/>
      <c r="E237" s="10"/>
      <c r="F237" s="10"/>
      <c r="G237" s="10"/>
      <c r="H237" s="245"/>
      <c r="J237" s="238"/>
    </row>
    <row r="238" spans="1:10" x14ac:dyDescent="0.25">
      <c r="A238" s="246"/>
      <c r="B238" s="21" t="s">
        <v>251</v>
      </c>
      <c r="C238" s="21" t="s">
        <v>19</v>
      </c>
      <c r="D238" s="10"/>
      <c r="E238" s="10"/>
      <c r="F238" s="10"/>
      <c r="G238" s="10"/>
      <c r="H238" s="245"/>
      <c r="J238" s="238"/>
    </row>
    <row r="239" spans="1:10" x14ac:dyDescent="0.25">
      <c r="A239" s="246"/>
      <c r="B239" s="21" t="s">
        <v>252</v>
      </c>
      <c r="C239" s="37" t="s">
        <v>223</v>
      </c>
      <c r="D239" s="5"/>
      <c r="E239" s="10"/>
      <c r="F239" s="10"/>
      <c r="G239" s="10"/>
      <c r="H239" s="245"/>
      <c r="J239" s="238"/>
    </row>
    <row r="240" spans="1:10" ht="30" x14ac:dyDescent="0.25">
      <c r="A240" s="471"/>
      <c r="B240" s="37" t="s">
        <v>253</v>
      </c>
      <c r="C240" s="21" t="s">
        <v>225</v>
      </c>
      <c r="D240" s="10"/>
      <c r="E240" s="10"/>
      <c r="F240" s="10"/>
      <c r="G240" s="10"/>
      <c r="H240" s="245"/>
      <c r="J240" s="238"/>
    </row>
    <row r="241" spans="1:10" x14ac:dyDescent="0.25">
      <c r="A241" s="470"/>
      <c r="B241" s="21" t="s">
        <v>254</v>
      </c>
      <c r="C241" s="21" t="s">
        <v>129</v>
      </c>
      <c r="D241" s="10"/>
      <c r="E241" s="10"/>
      <c r="F241" s="10"/>
      <c r="G241" s="10"/>
      <c r="H241" s="245"/>
      <c r="J241" s="238"/>
    </row>
    <row r="242" spans="1:10" x14ac:dyDescent="0.25">
      <c r="A242" s="246"/>
      <c r="B242" s="37" t="s">
        <v>255</v>
      </c>
      <c r="C242" s="37" t="s">
        <v>129</v>
      </c>
      <c r="D242" s="10"/>
      <c r="E242" s="10"/>
      <c r="F242" s="10"/>
      <c r="G242" s="10"/>
      <c r="H242" s="245"/>
      <c r="J242" s="238"/>
    </row>
    <row r="243" spans="1:10" ht="30" x14ac:dyDescent="0.25">
      <c r="A243" s="246"/>
      <c r="B243" s="21" t="s">
        <v>226</v>
      </c>
      <c r="C243" s="37" t="s">
        <v>149</v>
      </c>
      <c r="D243" s="10"/>
      <c r="E243" s="10"/>
      <c r="F243" s="10"/>
      <c r="G243" s="10"/>
      <c r="H243" s="245"/>
      <c r="J243" s="238"/>
    </row>
    <row r="244" spans="1:10" x14ac:dyDescent="0.25">
      <c r="A244" s="246"/>
      <c r="B244" s="21" t="s">
        <v>256</v>
      </c>
      <c r="C244" s="37" t="s">
        <v>149</v>
      </c>
      <c r="D244" s="10"/>
      <c r="E244" s="10"/>
      <c r="F244" s="10"/>
      <c r="G244" s="10"/>
      <c r="H244" s="245"/>
      <c r="J244" s="238"/>
    </row>
    <row r="245" spans="1:10" x14ac:dyDescent="0.25">
      <c r="A245" s="246"/>
      <c r="B245" s="21" t="s">
        <v>257</v>
      </c>
      <c r="C245" s="21" t="s">
        <v>227</v>
      </c>
      <c r="D245" s="10"/>
      <c r="E245" s="10"/>
      <c r="F245" s="10"/>
      <c r="G245" s="10"/>
      <c r="H245" s="245"/>
      <c r="J245" s="238"/>
    </row>
    <row r="246" spans="1:10" x14ac:dyDescent="0.25">
      <c r="A246" s="246"/>
      <c r="B246" s="21" t="s">
        <v>258</v>
      </c>
      <c r="C246" s="37" t="s">
        <v>223</v>
      </c>
      <c r="D246" s="10"/>
      <c r="E246" s="10"/>
      <c r="F246" s="10"/>
      <c r="G246" s="10"/>
      <c r="H246" s="245"/>
      <c r="J246" s="238"/>
    </row>
    <row r="247" spans="1:10" ht="30" x14ac:dyDescent="0.25">
      <c r="A247" s="246"/>
      <c r="B247" s="37" t="s">
        <v>259</v>
      </c>
      <c r="C247" s="37" t="s">
        <v>229</v>
      </c>
      <c r="D247" s="10"/>
      <c r="E247" s="10"/>
      <c r="F247" s="10"/>
      <c r="G247" s="10"/>
      <c r="H247" s="245"/>
      <c r="J247" s="238"/>
    </row>
    <row r="248" spans="1:10" ht="76.5" customHeight="1" x14ac:dyDescent="0.25">
      <c r="A248" s="246"/>
      <c r="B248" s="21" t="s">
        <v>260</v>
      </c>
      <c r="C248" s="37" t="s">
        <v>227</v>
      </c>
      <c r="D248" s="10"/>
      <c r="E248" s="10"/>
      <c r="F248" s="10"/>
      <c r="G248" s="10"/>
      <c r="H248" s="245"/>
      <c r="J248" s="238"/>
    </row>
    <row r="249" spans="1:10" x14ac:dyDescent="0.25">
      <c r="A249" s="246"/>
      <c r="B249" s="21" t="s">
        <v>230</v>
      </c>
      <c r="C249" s="204" t="s">
        <v>129</v>
      </c>
      <c r="D249" s="10"/>
      <c r="E249" s="10"/>
      <c r="F249" s="10"/>
      <c r="G249" s="10"/>
      <c r="H249" s="245"/>
      <c r="J249" s="238"/>
    </row>
    <row r="250" spans="1:10" x14ac:dyDescent="0.25">
      <c r="A250" s="246"/>
      <c r="B250" s="21" t="s">
        <v>264</v>
      </c>
      <c r="C250" s="69" t="s">
        <v>129</v>
      </c>
      <c r="D250" s="10"/>
      <c r="E250" s="10"/>
      <c r="F250" s="10"/>
      <c r="G250" s="10"/>
      <c r="H250" s="245"/>
      <c r="J250" s="238"/>
    </row>
    <row r="251" spans="1:10" ht="60.75" customHeight="1" x14ac:dyDescent="0.25">
      <c r="A251" s="246"/>
      <c r="B251" s="37" t="s">
        <v>615</v>
      </c>
      <c r="C251" s="37" t="s">
        <v>231</v>
      </c>
      <c r="D251" s="10"/>
      <c r="E251" s="10"/>
      <c r="F251" s="10"/>
      <c r="G251" s="10"/>
      <c r="H251" s="245"/>
      <c r="J251" s="238"/>
    </row>
    <row r="252" spans="1:10" x14ac:dyDescent="0.25">
      <c r="A252" s="246"/>
      <c r="B252" s="21" t="s">
        <v>232</v>
      </c>
      <c r="C252" s="50" t="s">
        <v>223</v>
      </c>
      <c r="D252" s="10"/>
      <c r="E252" s="10"/>
      <c r="F252" s="10"/>
      <c r="G252" s="10"/>
      <c r="H252" s="245"/>
      <c r="J252" s="238"/>
    </row>
    <row r="253" spans="1:10" x14ac:dyDescent="0.25">
      <c r="A253" s="246"/>
      <c r="B253" s="21" t="s">
        <v>62</v>
      </c>
      <c r="C253" s="50" t="s">
        <v>129</v>
      </c>
      <c r="D253" s="10"/>
      <c r="E253" s="10"/>
      <c r="F253" s="10"/>
      <c r="G253" s="10"/>
      <c r="H253" s="245"/>
      <c r="J253" s="238"/>
    </row>
    <row r="254" spans="1:10" x14ac:dyDescent="0.25">
      <c r="A254" s="246"/>
      <c r="B254" s="21" t="s">
        <v>233</v>
      </c>
      <c r="C254" s="50" t="s">
        <v>141</v>
      </c>
      <c r="D254" s="10"/>
      <c r="E254" s="10"/>
      <c r="F254" s="10"/>
      <c r="G254" s="10"/>
      <c r="H254" s="245"/>
      <c r="J254" s="238"/>
    </row>
    <row r="255" spans="1:10" x14ac:dyDescent="0.25">
      <c r="A255" s="246"/>
      <c r="B255" s="21" t="s">
        <v>235</v>
      </c>
      <c r="C255" s="50" t="s">
        <v>129</v>
      </c>
      <c r="D255" s="10"/>
      <c r="E255" s="10"/>
      <c r="F255" s="10"/>
      <c r="G255" s="10"/>
      <c r="H255" s="245"/>
      <c r="J255" s="238"/>
    </row>
    <row r="256" spans="1:10" x14ac:dyDescent="0.25">
      <c r="A256" s="246"/>
      <c r="B256" s="21" t="s">
        <v>261</v>
      </c>
      <c r="C256" s="50" t="s">
        <v>141</v>
      </c>
      <c r="D256" s="10"/>
      <c r="E256" s="10"/>
      <c r="F256" s="10"/>
      <c r="G256" s="10"/>
      <c r="H256" s="245"/>
      <c r="J256" s="238"/>
    </row>
    <row r="257" spans="1:10" ht="27" customHeight="1" x14ac:dyDescent="0.25">
      <c r="A257" s="246"/>
      <c r="B257" s="21" t="s">
        <v>262</v>
      </c>
      <c r="C257" s="50" t="s">
        <v>129</v>
      </c>
      <c r="D257" s="10"/>
      <c r="E257" s="10"/>
      <c r="F257" s="10"/>
      <c r="G257" s="10"/>
      <c r="H257" s="245"/>
      <c r="J257" s="238"/>
    </row>
    <row r="258" spans="1:10" ht="33" customHeight="1" x14ac:dyDescent="0.25">
      <c r="A258" s="246"/>
      <c r="B258" s="37" t="s">
        <v>237</v>
      </c>
      <c r="C258" s="50" t="s">
        <v>129</v>
      </c>
      <c r="D258" s="10"/>
      <c r="E258" s="10"/>
      <c r="F258" s="10"/>
      <c r="G258" s="10"/>
      <c r="H258" s="245"/>
      <c r="J258" s="238"/>
    </row>
    <row r="259" spans="1:10" ht="39.75" customHeight="1" x14ac:dyDescent="0.25">
      <c r="A259" s="246"/>
      <c r="B259" s="21" t="s">
        <v>263</v>
      </c>
      <c r="C259" s="37" t="s">
        <v>616</v>
      </c>
      <c r="D259" s="10"/>
      <c r="E259" s="10"/>
      <c r="F259" s="10"/>
      <c r="G259" s="10"/>
      <c r="H259" s="245"/>
      <c r="J259" s="238"/>
    </row>
    <row r="260" spans="1:10" x14ac:dyDescent="0.25">
      <c r="A260" s="246"/>
      <c r="B260" s="21" t="s">
        <v>238</v>
      </c>
      <c r="C260" s="10" t="s">
        <v>239</v>
      </c>
      <c r="D260" s="10"/>
      <c r="E260" s="10"/>
      <c r="F260" s="10"/>
      <c r="G260" s="10"/>
      <c r="H260" s="245"/>
      <c r="J260" s="238"/>
    </row>
    <row r="261" spans="1:10" ht="28.5" customHeight="1" x14ac:dyDescent="0.25">
      <c r="A261" s="246"/>
      <c r="B261" s="21" t="s">
        <v>267</v>
      </c>
      <c r="C261" s="50" t="s">
        <v>157</v>
      </c>
      <c r="D261" s="10"/>
      <c r="E261" s="10"/>
      <c r="F261" s="10"/>
      <c r="G261" s="10"/>
      <c r="H261" s="245"/>
      <c r="J261" s="238"/>
    </row>
    <row r="262" spans="1:10" ht="30" x14ac:dyDescent="0.25">
      <c r="A262" s="246"/>
      <c r="B262" s="21" t="s">
        <v>808</v>
      </c>
      <c r="C262" s="50" t="s">
        <v>241</v>
      </c>
      <c r="D262" s="10"/>
      <c r="E262" s="10"/>
      <c r="F262" s="10"/>
      <c r="G262" s="10"/>
      <c r="H262" s="245"/>
      <c r="J262" s="238"/>
    </row>
    <row r="263" spans="1:10" x14ac:dyDescent="0.25">
      <c r="A263" s="246"/>
      <c r="B263" s="21" t="s">
        <v>265</v>
      </c>
      <c r="C263" s="10" t="s">
        <v>227</v>
      </c>
      <c r="D263" s="10"/>
      <c r="E263" s="10"/>
      <c r="F263" s="10"/>
      <c r="G263" s="10"/>
      <c r="H263" s="245"/>
      <c r="J263" s="238"/>
    </row>
    <row r="264" spans="1:10" x14ac:dyDescent="0.25">
      <c r="A264" s="246"/>
      <c r="B264" s="21" t="s">
        <v>242</v>
      </c>
      <c r="C264" s="10" t="s">
        <v>102</v>
      </c>
      <c r="D264" s="10"/>
      <c r="E264" s="10"/>
      <c r="F264" s="10"/>
      <c r="G264" s="10"/>
      <c r="H264" s="245"/>
      <c r="J264" s="238"/>
    </row>
    <row r="265" spans="1:10" ht="29.25" customHeight="1" x14ac:dyDescent="0.25">
      <c r="A265" s="246"/>
      <c r="B265" s="37" t="s">
        <v>266</v>
      </c>
      <c r="C265" s="50" t="s">
        <v>149</v>
      </c>
      <c r="D265" s="10"/>
      <c r="E265" s="10"/>
      <c r="F265" s="10"/>
      <c r="G265" s="10"/>
      <c r="H265" s="245"/>
      <c r="J265" s="238"/>
    </row>
    <row r="266" spans="1:10" ht="30" x14ac:dyDescent="0.25">
      <c r="A266" s="471"/>
      <c r="B266" s="20" t="s">
        <v>49</v>
      </c>
      <c r="C266" s="37" t="s">
        <v>617</v>
      </c>
      <c r="D266" s="10"/>
      <c r="E266" s="10"/>
      <c r="F266" s="10"/>
      <c r="G266" s="10"/>
      <c r="H266" s="245"/>
      <c r="J266" s="238"/>
    </row>
    <row r="267" spans="1:10" ht="30.75" thickBot="1" x14ac:dyDescent="0.3">
      <c r="A267" s="470"/>
      <c r="B267" s="2" t="s">
        <v>30</v>
      </c>
      <c r="C267" s="473" t="s">
        <v>243</v>
      </c>
      <c r="D267" s="10"/>
      <c r="E267" s="10"/>
      <c r="F267" s="10"/>
      <c r="G267" s="10"/>
      <c r="H267" s="245"/>
      <c r="J267" s="238"/>
    </row>
    <row r="268" spans="1:10" x14ac:dyDescent="0.25">
      <c r="A268" s="246"/>
      <c r="B268" s="21" t="s">
        <v>269</v>
      </c>
      <c r="C268" s="21" t="s">
        <v>271</v>
      </c>
      <c r="D268" s="10"/>
      <c r="E268" s="10"/>
      <c r="F268" s="10"/>
      <c r="G268" s="10"/>
      <c r="H268" s="245"/>
      <c r="J268" s="238"/>
    </row>
    <row r="269" spans="1:10" ht="22.5" customHeight="1" x14ac:dyDescent="0.25">
      <c r="A269" s="246"/>
      <c r="B269" s="21" t="s">
        <v>270</v>
      </c>
      <c r="C269" s="37" t="s">
        <v>157</v>
      </c>
      <c r="D269" s="10"/>
      <c r="E269" s="10"/>
      <c r="F269" s="10"/>
      <c r="G269" s="10"/>
      <c r="H269" s="245"/>
      <c r="J269" s="238"/>
    </row>
    <row r="270" spans="1:10" ht="90.75" customHeight="1" thickBot="1" x14ac:dyDescent="0.3">
      <c r="A270" s="247"/>
      <c r="B270" s="84" t="s">
        <v>272</v>
      </c>
      <c r="C270" s="206" t="s">
        <v>155</v>
      </c>
      <c r="D270" s="35"/>
      <c r="E270" s="35"/>
      <c r="F270" s="35"/>
      <c r="G270" s="35"/>
      <c r="H270" s="248"/>
      <c r="J270" s="238"/>
    </row>
    <row r="271" spans="1:10" ht="17.25" customHeight="1" thickBot="1" x14ac:dyDescent="0.3">
      <c r="A271" s="401" t="s">
        <v>4</v>
      </c>
      <c r="B271" s="402"/>
      <c r="C271" s="403"/>
      <c r="D271" s="404">
        <v>14791216.68</v>
      </c>
      <c r="E271" s="405">
        <v>13693909.17</v>
      </c>
      <c r="F271" s="404">
        <v>14370204.27</v>
      </c>
      <c r="G271" s="405">
        <v>6588818.5300000003</v>
      </c>
      <c r="H271" s="405">
        <f>G271+F271+E271+D271</f>
        <v>49444148.649999999</v>
      </c>
      <c r="J271" s="323">
        <v>1</v>
      </c>
    </row>
    <row r="272" spans="1:10" ht="27.75" customHeight="1" x14ac:dyDescent="0.25">
      <c r="A272" s="158" t="s">
        <v>282</v>
      </c>
      <c r="B272" s="150" t="s">
        <v>499</v>
      </c>
      <c r="C272" s="150" t="s">
        <v>129</v>
      </c>
      <c r="D272" s="151"/>
      <c r="E272" s="152"/>
      <c r="F272" s="77"/>
      <c r="G272" s="22"/>
      <c r="H272" s="22"/>
      <c r="J272" s="238"/>
    </row>
    <row r="273" spans="1:10" ht="51.75" customHeight="1" x14ac:dyDescent="0.25">
      <c r="A273" s="129"/>
      <c r="B273" s="503" t="s">
        <v>500</v>
      </c>
      <c r="C273" s="149" t="s">
        <v>129</v>
      </c>
      <c r="D273" s="148"/>
      <c r="E273" s="148"/>
      <c r="F273" s="78"/>
      <c r="G273" s="10"/>
      <c r="H273" s="10"/>
      <c r="J273" s="238"/>
    </row>
    <row r="274" spans="1:10" ht="28.5" customHeight="1" x14ac:dyDescent="0.25">
      <c r="A274" s="45"/>
      <c r="B274" s="503" t="s">
        <v>501</v>
      </c>
      <c r="C274" s="149" t="s">
        <v>129</v>
      </c>
      <c r="D274" s="148"/>
      <c r="E274" s="148"/>
      <c r="F274" s="78"/>
      <c r="G274" s="10"/>
      <c r="H274" s="10"/>
      <c r="J274" s="238"/>
    </row>
    <row r="275" spans="1:10" x14ac:dyDescent="0.25">
      <c r="A275" s="45"/>
      <c r="B275" s="503" t="s">
        <v>502</v>
      </c>
      <c r="C275" s="79" t="s">
        <v>505</v>
      </c>
      <c r="D275" s="148"/>
      <c r="E275" s="148"/>
      <c r="F275" s="78"/>
      <c r="G275" s="10"/>
      <c r="H275" s="10"/>
      <c r="J275" s="238"/>
    </row>
    <row r="276" spans="1:10" ht="26.25" customHeight="1" x14ac:dyDescent="0.25">
      <c r="A276" s="45"/>
      <c r="B276" s="503" t="s">
        <v>503</v>
      </c>
      <c r="C276" s="149" t="s">
        <v>157</v>
      </c>
      <c r="D276" s="148"/>
      <c r="E276" s="148"/>
      <c r="F276" s="78"/>
      <c r="G276" s="10"/>
      <c r="H276" s="10"/>
      <c r="J276" s="238"/>
    </row>
    <row r="277" spans="1:10" ht="60" x14ac:dyDescent="0.25">
      <c r="A277" s="45"/>
      <c r="B277" s="503" t="s">
        <v>504</v>
      </c>
      <c r="C277" s="79" t="s">
        <v>766</v>
      </c>
      <c r="D277" s="148"/>
      <c r="E277" s="148"/>
      <c r="F277" s="78"/>
      <c r="G277" s="10"/>
      <c r="H277" s="10"/>
      <c r="J277" s="238"/>
    </row>
    <row r="278" spans="1:10" ht="81" customHeight="1" x14ac:dyDescent="0.25">
      <c r="A278" s="45"/>
      <c r="B278" s="503" t="s">
        <v>506</v>
      </c>
      <c r="C278" s="209" t="s">
        <v>618</v>
      </c>
      <c r="D278" s="78"/>
      <c r="E278" s="78"/>
      <c r="F278" s="78"/>
      <c r="G278" s="10"/>
      <c r="H278" s="10"/>
      <c r="J278" s="238"/>
    </row>
    <row r="279" spans="1:10" ht="30" x14ac:dyDescent="0.25">
      <c r="A279" s="45"/>
      <c r="B279" s="504" t="s">
        <v>507</v>
      </c>
      <c r="C279" s="234" t="s">
        <v>767</v>
      </c>
      <c r="D279" s="78"/>
      <c r="E279" s="78"/>
      <c r="F279" s="78"/>
      <c r="G279" s="10"/>
      <c r="H279" s="10"/>
      <c r="J279" s="238"/>
    </row>
    <row r="280" spans="1:10" ht="30" x14ac:dyDescent="0.25">
      <c r="A280" s="45"/>
      <c r="B280" s="503" t="s">
        <v>508</v>
      </c>
      <c r="C280" s="210" t="s">
        <v>619</v>
      </c>
      <c r="D280" s="78"/>
      <c r="E280" s="78"/>
      <c r="F280" s="78"/>
      <c r="G280" s="10"/>
      <c r="H280" s="10"/>
      <c r="J280" s="238"/>
    </row>
    <row r="281" spans="1:10" ht="30" x14ac:dyDescent="0.25">
      <c r="A281" s="45"/>
      <c r="B281" s="503" t="s">
        <v>512</v>
      </c>
      <c r="C281" s="149" t="s">
        <v>129</v>
      </c>
      <c r="D281" s="78"/>
      <c r="E281" s="78"/>
      <c r="F281" s="78"/>
      <c r="G281" s="10"/>
      <c r="H281" s="10"/>
      <c r="J281" s="238"/>
    </row>
    <row r="282" spans="1:10" ht="30" x14ac:dyDescent="0.25">
      <c r="A282" s="45"/>
      <c r="B282" s="503" t="s">
        <v>509</v>
      </c>
      <c r="C282" s="155" t="s">
        <v>189</v>
      </c>
      <c r="D282" s="78"/>
      <c r="E282" s="78"/>
      <c r="F282" s="78"/>
      <c r="G282" s="10"/>
      <c r="H282" s="10"/>
      <c r="J282" s="238"/>
    </row>
    <row r="283" spans="1:10" ht="45" x14ac:dyDescent="0.25">
      <c r="A283" s="116"/>
      <c r="B283" s="503" t="s">
        <v>510</v>
      </c>
      <c r="C283" s="154" t="s">
        <v>129</v>
      </c>
      <c r="D283" s="10"/>
      <c r="E283" s="10"/>
      <c r="F283" s="10"/>
      <c r="G283" s="10"/>
      <c r="H283" s="10"/>
      <c r="J283" s="238"/>
    </row>
    <row r="284" spans="1:10" ht="30" x14ac:dyDescent="0.25">
      <c r="A284" s="116"/>
      <c r="B284" s="503" t="s">
        <v>511</v>
      </c>
      <c r="C284" s="209" t="s">
        <v>620</v>
      </c>
      <c r="D284" s="21"/>
      <c r="E284" s="10"/>
      <c r="F284" s="10"/>
      <c r="G284" s="10"/>
      <c r="H284" s="10"/>
      <c r="J284" s="238"/>
    </row>
    <row r="285" spans="1:10" ht="36.75" customHeight="1" x14ac:dyDescent="0.25">
      <c r="A285" s="116"/>
      <c r="B285" s="503" t="s">
        <v>513</v>
      </c>
      <c r="C285" s="154" t="s">
        <v>149</v>
      </c>
      <c r="D285" s="10"/>
      <c r="E285" s="10"/>
      <c r="F285" s="10"/>
      <c r="G285" s="10"/>
      <c r="H285" s="10"/>
      <c r="J285" s="238"/>
    </row>
    <row r="286" spans="1:10" ht="30" x14ac:dyDescent="0.25">
      <c r="A286" s="116"/>
      <c r="B286" s="503" t="s">
        <v>514</v>
      </c>
      <c r="C286" s="211" t="s">
        <v>189</v>
      </c>
      <c r="D286" s="35"/>
      <c r="E286" s="35"/>
      <c r="F286" s="35"/>
      <c r="G286" s="35"/>
      <c r="H286" s="35"/>
      <c r="J286" s="238"/>
    </row>
    <row r="287" spans="1:10" ht="30" x14ac:dyDescent="0.25">
      <c r="A287" s="116"/>
      <c r="B287" s="94" t="s">
        <v>526</v>
      </c>
      <c r="C287" s="37" t="s">
        <v>621</v>
      </c>
      <c r="D287" s="10"/>
      <c r="E287" s="10"/>
      <c r="F287" s="10"/>
      <c r="G287" s="10"/>
      <c r="H287" s="10"/>
      <c r="J287" s="238"/>
    </row>
    <row r="288" spans="1:10" x14ac:dyDescent="0.25">
      <c r="A288" s="116"/>
      <c r="B288" s="95" t="s">
        <v>55</v>
      </c>
      <c r="C288" s="154" t="s">
        <v>129</v>
      </c>
      <c r="D288" s="10"/>
      <c r="E288" s="10"/>
      <c r="F288" s="10"/>
      <c r="G288" s="10"/>
      <c r="H288" s="10"/>
      <c r="J288" s="238"/>
    </row>
    <row r="289" spans="1:10" ht="68.25" customHeight="1" x14ac:dyDescent="0.25">
      <c r="A289" s="116"/>
      <c r="B289" s="94" t="s">
        <v>515</v>
      </c>
      <c r="C289" s="37" t="s">
        <v>622</v>
      </c>
      <c r="D289" s="10"/>
      <c r="E289" s="10"/>
      <c r="F289" s="10"/>
      <c r="G289" s="10"/>
      <c r="H289" s="10"/>
      <c r="J289" s="238"/>
    </row>
    <row r="290" spans="1:10" ht="56.25" customHeight="1" x14ac:dyDescent="0.25">
      <c r="A290" s="116"/>
      <c r="B290" s="156" t="s">
        <v>516</v>
      </c>
      <c r="C290" s="37" t="s">
        <v>623</v>
      </c>
      <c r="D290" s="10"/>
      <c r="E290" s="10"/>
      <c r="F290" s="10"/>
      <c r="G290" s="10"/>
      <c r="H290" s="10"/>
      <c r="J290" s="238"/>
    </row>
    <row r="291" spans="1:10" ht="45.75" customHeight="1" x14ac:dyDescent="0.25">
      <c r="A291" s="116"/>
      <c r="B291" s="94" t="s">
        <v>298</v>
      </c>
      <c r="C291" s="37" t="s">
        <v>624</v>
      </c>
      <c r="D291" s="10"/>
      <c r="E291" s="10"/>
      <c r="F291" s="10"/>
      <c r="G291" s="10"/>
      <c r="H291" s="10"/>
      <c r="J291" s="238"/>
    </row>
    <row r="292" spans="1:10" ht="40.5" customHeight="1" x14ac:dyDescent="0.25">
      <c r="A292" s="116"/>
      <c r="B292" s="94" t="s">
        <v>517</v>
      </c>
      <c r="C292" s="37" t="s">
        <v>518</v>
      </c>
      <c r="D292" s="10"/>
      <c r="E292" s="10"/>
      <c r="F292" s="10"/>
      <c r="G292" s="10"/>
      <c r="H292" s="10"/>
      <c r="J292" s="238"/>
    </row>
    <row r="293" spans="1:10" ht="16.5" customHeight="1" x14ac:dyDescent="0.25">
      <c r="A293" s="116"/>
      <c r="B293" s="95" t="s">
        <v>519</v>
      </c>
      <c r="C293" s="50" t="s">
        <v>149</v>
      </c>
      <c r="D293" s="10"/>
      <c r="E293" s="10"/>
      <c r="F293" s="10"/>
      <c r="G293" s="10"/>
      <c r="H293" s="10"/>
      <c r="J293" s="238"/>
    </row>
    <row r="294" spans="1:10" ht="29.25" customHeight="1" x14ac:dyDescent="0.25">
      <c r="A294" s="116"/>
      <c r="B294" s="95" t="s">
        <v>520</v>
      </c>
      <c r="C294" s="50" t="s">
        <v>129</v>
      </c>
      <c r="D294" s="10"/>
      <c r="E294" s="10"/>
      <c r="F294" s="10"/>
      <c r="G294" s="10"/>
      <c r="H294" s="10"/>
      <c r="J294" s="238"/>
    </row>
    <row r="295" spans="1:10" x14ac:dyDescent="0.25">
      <c r="A295" s="116"/>
      <c r="B295" s="95" t="s">
        <v>93</v>
      </c>
      <c r="C295" s="50" t="s">
        <v>141</v>
      </c>
      <c r="D295" s="10"/>
      <c r="E295" s="10"/>
      <c r="F295" s="10"/>
      <c r="G295" s="10"/>
      <c r="H295" s="10"/>
      <c r="J295" s="238"/>
    </row>
    <row r="296" spans="1:10" x14ac:dyDescent="0.25">
      <c r="A296" s="116"/>
      <c r="B296" s="94" t="s">
        <v>521</v>
      </c>
      <c r="C296" s="37" t="s">
        <v>522</v>
      </c>
      <c r="D296" s="10"/>
      <c r="E296" s="10"/>
      <c r="F296" s="10"/>
      <c r="G296" s="10"/>
      <c r="H296" s="10"/>
      <c r="J296" s="238"/>
    </row>
    <row r="297" spans="1:10" ht="49.5" customHeight="1" x14ac:dyDescent="0.25">
      <c r="A297" s="116"/>
      <c r="B297" s="94" t="s">
        <v>523</v>
      </c>
      <c r="C297" s="37" t="s">
        <v>524</v>
      </c>
      <c r="D297" s="10"/>
      <c r="E297" s="10"/>
      <c r="F297" s="10"/>
      <c r="G297" s="10"/>
      <c r="H297" s="10"/>
      <c r="J297" s="238"/>
    </row>
    <row r="298" spans="1:10" ht="30" x14ac:dyDescent="0.25">
      <c r="A298" s="116"/>
      <c r="B298" s="94" t="s">
        <v>525</v>
      </c>
      <c r="C298" s="21" t="s">
        <v>625</v>
      </c>
      <c r="D298" s="10"/>
      <c r="E298" s="10"/>
      <c r="F298" s="10"/>
      <c r="G298" s="10"/>
      <c r="H298" s="10"/>
      <c r="J298" s="238"/>
    </row>
    <row r="299" spans="1:10" ht="32.25" customHeight="1" x14ac:dyDescent="0.25">
      <c r="A299" s="116"/>
      <c r="B299" s="94" t="s">
        <v>527</v>
      </c>
      <c r="C299" s="37" t="s">
        <v>588</v>
      </c>
      <c r="D299" s="10"/>
      <c r="E299" s="10"/>
      <c r="F299" s="10"/>
      <c r="G299" s="10"/>
      <c r="H299" s="10"/>
      <c r="J299" s="238"/>
    </row>
    <row r="300" spans="1:10" ht="47.25" customHeight="1" x14ac:dyDescent="0.25">
      <c r="A300" s="116"/>
      <c r="B300" s="94" t="s">
        <v>528</v>
      </c>
      <c r="C300" s="37" t="s">
        <v>626</v>
      </c>
      <c r="D300" s="10"/>
      <c r="E300" s="10"/>
      <c r="F300" s="10"/>
      <c r="G300" s="10"/>
      <c r="H300" s="10"/>
      <c r="J300" s="238"/>
    </row>
    <row r="301" spans="1:10" ht="31.5" customHeight="1" x14ac:dyDescent="0.25">
      <c r="A301" s="116"/>
      <c r="B301" s="95" t="s">
        <v>89</v>
      </c>
      <c r="C301" s="37" t="s">
        <v>529</v>
      </c>
      <c r="D301" s="10"/>
      <c r="E301" s="10"/>
      <c r="F301" s="10"/>
      <c r="G301" s="10"/>
      <c r="H301" s="10"/>
      <c r="J301" s="238"/>
    </row>
    <row r="302" spans="1:10" ht="34.5" customHeight="1" x14ac:dyDescent="0.25">
      <c r="A302" s="116"/>
      <c r="B302" s="94" t="s">
        <v>628</v>
      </c>
      <c r="C302" s="37" t="s">
        <v>627</v>
      </c>
      <c r="D302" s="117"/>
      <c r="E302" s="10"/>
      <c r="F302" s="10"/>
      <c r="G302" s="10"/>
      <c r="H302" s="10"/>
      <c r="J302" s="238"/>
    </row>
    <row r="303" spans="1:10" ht="65.25" customHeight="1" x14ac:dyDescent="0.25">
      <c r="A303" s="116"/>
      <c r="B303" s="94" t="s">
        <v>530</v>
      </c>
      <c r="C303" s="21" t="s">
        <v>629</v>
      </c>
      <c r="D303" s="10"/>
      <c r="E303" s="10"/>
      <c r="F303" s="10"/>
      <c r="G303" s="10"/>
      <c r="H303" s="10"/>
      <c r="J303" s="238"/>
    </row>
    <row r="304" spans="1:10" ht="28.5" customHeight="1" x14ac:dyDescent="0.25">
      <c r="A304" s="116"/>
      <c r="B304" s="94" t="s">
        <v>531</v>
      </c>
      <c r="C304" s="37" t="s">
        <v>604</v>
      </c>
      <c r="D304" s="10"/>
      <c r="E304" s="10"/>
      <c r="F304" s="10"/>
      <c r="G304" s="10"/>
      <c r="H304" s="10"/>
      <c r="J304" s="238"/>
    </row>
    <row r="305" spans="1:10" ht="36.75" customHeight="1" x14ac:dyDescent="0.25">
      <c r="A305" s="116"/>
      <c r="B305" s="94" t="s">
        <v>532</v>
      </c>
      <c r="C305" s="37" t="s">
        <v>630</v>
      </c>
      <c r="D305" s="50"/>
      <c r="E305" s="10"/>
      <c r="F305" s="10"/>
      <c r="G305" s="10"/>
      <c r="H305" s="10"/>
      <c r="J305" s="238"/>
    </row>
    <row r="306" spans="1:10" ht="59.25" customHeight="1" x14ac:dyDescent="0.25">
      <c r="A306" s="116"/>
      <c r="B306" s="156" t="s">
        <v>533</v>
      </c>
      <c r="C306" s="21" t="s">
        <v>534</v>
      </c>
      <c r="D306" s="10"/>
      <c r="E306" s="10"/>
      <c r="F306" s="10"/>
      <c r="G306" s="10"/>
      <c r="H306" s="10"/>
      <c r="J306" s="238"/>
    </row>
    <row r="307" spans="1:10" ht="33.75" customHeight="1" x14ac:dyDescent="0.25">
      <c r="A307" s="116"/>
      <c r="B307" s="94" t="s">
        <v>535</v>
      </c>
      <c r="C307" s="37" t="s">
        <v>631</v>
      </c>
      <c r="D307" s="10"/>
      <c r="E307" s="10"/>
      <c r="F307" s="10"/>
      <c r="G307" s="10"/>
      <c r="H307" s="10"/>
      <c r="J307" s="238"/>
    </row>
    <row r="308" spans="1:10" ht="28.5" customHeight="1" x14ac:dyDescent="0.25">
      <c r="A308" s="116"/>
      <c r="B308" s="94" t="s">
        <v>536</v>
      </c>
      <c r="C308" s="37" t="s">
        <v>632</v>
      </c>
      <c r="D308" s="10"/>
      <c r="E308" s="10"/>
      <c r="F308" s="10"/>
      <c r="G308" s="10"/>
      <c r="H308" s="10"/>
      <c r="J308" s="238"/>
    </row>
    <row r="309" spans="1:10" ht="37.5" customHeight="1" x14ac:dyDescent="0.25">
      <c r="A309" s="116"/>
      <c r="B309" s="94" t="s">
        <v>537</v>
      </c>
      <c r="C309" s="37" t="s">
        <v>538</v>
      </c>
      <c r="D309" s="10"/>
      <c r="E309" s="10"/>
      <c r="F309" s="10"/>
      <c r="G309" s="10"/>
      <c r="H309" s="10"/>
      <c r="J309" s="238"/>
    </row>
    <row r="310" spans="1:10" ht="32.25" customHeight="1" x14ac:dyDescent="0.25">
      <c r="A310" s="116"/>
      <c r="B310" s="94" t="s">
        <v>539</v>
      </c>
      <c r="C310" s="21" t="s">
        <v>540</v>
      </c>
      <c r="D310" s="10"/>
      <c r="E310" s="10"/>
      <c r="F310" s="10"/>
      <c r="G310" s="10"/>
      <c r="H310" s="10"/>
      <c r="J310" s="238"/>
    </row>
    <row r="311" spans="1:10" ht="37.5" customHeight="1" x14ac:dyDescent="0.25">
      <c r="A311" s="116"/>
      <c r="B311" s="94" t="s">
        <v>541</v>
      </c>
      <c r="C311" s="11" t="s">
        <v>542</v>
      </c>
      <c r="D311" s="10"/>
      <c r="E311" s="10"/>
      <c r="F311" s="10"/>
      <c r="G311" s="10"/>
      <c r="H311" s="10"/>
      <c r="J311" s="238"/>
    </row>
    <row r="312" spans="1:10" ht="44.25" customHeight="1" x14ac:dyDescent="0.25">
      <c r="A312" s="116"/>
      <c r="B312" s="95" t="s">
        <v>543</v>
      </c>
      <c r="C312" s="37" t="s">
        <v>544</v>
      </c>
      <c r="D312" s="10"/>
      <c r="E312" s="10"/>
      <c r="F312" s="10"/>
      <c r="G312" s="10"/>
      <c r="H312" s="10"/>
      <c r="J312" s="238"/>
    </row>
    <row r="313" spans="1:10" ht="75" x14ac:dyDescent="0.25">
      <c r="A313" s="22"/>
      <c r="B313" s="95" t="s">
        <v>545</v>
      </c>
      <c r="C313" s="21" t="s">
        <v>633</v>
      </c>
      <c r="D313" s="10"/>
      <c r="E313" s="10"/>
      <c r="F313" s="10"/>
      <c r="G313" s="10"/>
      <c r="H313" s="10"/>
      <c r="J313" s="238"/>
    </row>
    <row r="314" spans="1:10" ht="30.75" thickBot="1" x14ac:dyDescent="0.3">
      <c r="A314" s="116"/>
      <c r="B314" s="157" t="s">
        <v>546</v>
      </c>
      <c r="C314" s="75" t="s">
        <v>547</v>
      </c>
      <c r="D314" s="35"/>
      <c r="E314" s="35"/>
      <c r="F314" s="35"/>
      <c r="G314" s="35"/>
      <c r="H314" s="35"/>
      <c r="J314" s="238"/>
    </row>
    <row r="315" spans="1:10" ht="15.75" thickBot="1" x14ac:dyDescent="0.3">
      <c r="A315" s="333" t="s">
        <v>121</v>
      </c>
      <c r="B315" s="351"/>
      <c r="C315" s="351"/>
      <c r="D315" s="390">
        <v>232172.91</v>
      </c>
      <c r="E315" s="390">
        <v>1912727.93</v>
      </c>
      <c r="F315" s="390">
        <v>2410218.7000000002</v>
      </c>
      <c r="G315" s="390">
        <v>8404762.4700000007</v>
      </c>
      <c r="H315" s="390">
        <v>12959882.01</v>
      </c>
      <c r="J315" s="322">
        <v>1</v>
      </c>
    </row>
    <row r="316" spans="1:10" ht="27" thickBot="1" x14ac:dyDescent="0.3">
      <c r="A316" s="551" t="s">
        <v>296</v>
      </c>
      <c r="B316" s="279" t="s">
        <v>805</v>
      </c>
      <c r="C316" s="278" t="s">
        <v>152</v>
      </c>
      <c r="D316" s="274"/>
      <c r="E316" s="274"/>
      <c r="F316" s="274"/>
      <c r="G316" s="274"/>
      <c r="H316" s="274"/>
      <c r="J316" s="240"/>
    </row>
    <row r="317" spans="1:10" ht="42.75" customHeight="1" thickBot="1" x14ac:dyDescent="0.3">
      <c r="A317" s="552"/>
      <c r="B317" s="198" t="s">
        <v>332</v>
      </c>
      <c r="C317" s="212" t="s">
        <v>563</v>
      </c>
      <c r="D317" s="169"/>
      <c r="E317" s="169"/>
      <c r="F317" s="169"/>
      <c r="G317" s="169"/>
      <c r="H317" s="169"/>
      <c r="J317" s="238"/>
    </row>
    <row r="318" spans="1:10" x14ac:dyDescent="0.25">
      <c r="A318" s="474" t="s">
        <v>121</v>
      </c>
      <c r="B318" s="475"/>
      <c r="C318" s="476"/>
      <c r="D318" s="477"/>
      <c r="E318" s="477">
        <v>137803.04</v>
      </c>
      <c r="F318" s="477"/>
      <c r="G318" s="477"/>
      <c r="H318" s="477">
        <v>137803.04</v>
      </c>
      <c r="J318" s="238">
        <v>1</v>
      </c>
    </row>
    <row r="319" spans="1:10" ht="83.25" customHeight="1" x14ac:dyDescent="0.25">
      <c r="A319" s="581" t="s">
        <v>82</v>
      </c>
      <c r="B319" s="37" t="s">
        <v>293</v>
      </c>
      <c r="C319" s="37" t="s">
        <v>768</v>
      </c>
      <c r="D319" s="10"/>
      <c r="E319" s="10"/>
      <c r="F319" s="10"/>
      <c r="G319" s="10"/>
      <c r="H319" s="10"/>
      <c r="J319" s="238"/>
    </row>
    <row r="320" spans="1:10" x14ac:dyDescent="0.25">
      <c r="A320" s="582"/>
      <c r="B320" s="21" t="s">
        <v>318</v>
      </c>
      <c r="C320" s="37" t="s">
        <v>277</v>
      </c>
      <c r="D320" s="10"/>
      <c r="E320" s="10"/>
      <c r="F320" s="10"/>
      <c r="G320" s="10"/>
      <c r="H320" s="10"/>
      <c r="J320" s="238"/>
    </row>
    <row r="321" spans="1:10" x14ac:dyDescent="0.25">
      <c r="A321" s="582"/>
      <c r="B321" s="21" t="s">
        <v>307</v>
      </c>
      <c r="C321" s="10" t="s">
        <v>319</v>
      </c>
      <c r="D321" s="10"/>
      <c r="E321" s="10"/>
      <c r="F321" s="10"/>
      <c r="G321" s="10"/>
      <c r="H321" s="10"/>
      <c r="J321" s="238"/>
    </row>
    <row r="322" spans="1:10" ht="64.5" customHeight="1" x14ac:dyDescent="0.25">
      <c r="A322" s="582"/>
      <c r="B322" s="71" t="s">
        <v>296</v>
      </c>
      <c r="C322" s="37" t="s">
        <v>769</v>
      </c>
      <c r="D322" s="10"/>
      <c r="E322" s="10"/>
      <c r="F322" s="10"/>
      <c r="G322" s="10"/>
      <c r="H322" s="10"/>
      <c r="J322" s="238"/>
    </row>
    <row r="323" spans="1:10" x14ac:dyDescent="0.25">
      <c r="A323" s="582"/>
      <c r="B323" s="21" t="s">
        <v>320</v>
      </c>
      <c r="C323" s="37" t="s">
        <v>604</v>
      </c>
      <c r="D323" s="10"/>
      <c r="E323" s="10"/>
      <c r="F323" s="10"/>
      <c r="G323" s="10"/>
      <c r="H323" s="10"/>
      <c r="J323" s="238"/>
    </row>
    <row r="324" spans="1:10" ht="32.25" customHeight="1" x14ac:dyDescent="0.25">
      <c r="A324" s="582"/>
      <c r="B324" s="37" t="s">
        <v>321</v>
      </c>
      <c r="C324" s="21" t="s">
        <v>322</v>
      </c>
      <c r="D324" s="10"/>
      <c r="E324" s="10"/>
      <c r="F324" s="10"/>
      <c r="G324" s="10"/>
      <c r="H324" s="10"/>
      <c r="J324" s="238"/>
    </row>
    <row r="325" spans="1:10" ht="30" x14ac:dyDescent="0.25">
      <c r="A325" s="582"/>
      <c r="B325" s="84" t="s">
        <v>92</v>
      </c>
      <c r="C325" s="84" t="s">
        <v>568</v>
      </c>
      <c r="D325" s="35"/>
      <c r="E325" s="35"/>
      <c r="F325" s="35"/>
      <c r="G325" s="35"/>
      <c r="H325" s="35"/>
      <c r="J325" s="238"/>
    </row>
    <row r="326" spans="1:10" ht="30.75" thickBot="1" x14ac:dyDescent="0.3">
      <c r="A326" s="583"/>
      <c r="B326" s="105" t="s">
        <v>323</v>
      </c>
      <c r="C326" s="105" t="s">
        <v>634</v>
      </c>
      <c r="D326" s="13"/>
      <c r="E326" s="13"/>
      <c r="F326" s="13"/>
      <c r="G326" s="13"/>
      <c r="H326" s="13"/>
      <c r="J326" s="238"/>
    </row>
    <row r="327" spans="1:10" ht="15.75" thickBot="1" x14ac:dyDescent="0.3">
      <c r="A327" s="333" t="s">
        <v>4</v>
      </c>
      <c r="B327" s="351"/>
      <c r="C327" s="351"/>
      <c r="D327" s="353">
        <v>39092.400000000001</v>
      </c>
      <c r="E327" s="353">
        <v>77085</v>
      </c>
      <c r="F327" s="353">
        <v>102391.56</v>
      </c>
      <c r="G327" s="353">
        <v>257987.13</v>
      </c>
      <c r="H327" s="353">
        <f>SUM(D327:G327)</f>
        <v>476556.08999999997</v>
      </c>
      <c r="J327" s="241">
        <v>1</v>
      </c>
    </row>
    <row r="328" spans="1:10" ht="30" x14ac:dyDescent="0.25">
      <c r="A328" s="91" t="s">
        <v>368</v>
      </c>
      <c r="B328" s="124" t="s">
        <v>363</v>
      </c>
      <c r="C328" s="89" t="s">
        <v>635</v>
      </c>
      <c r="D328" s="22"/>
      <c r="E328" s="22"/>
      <c r="F328" s="22"/>
      <c r="G328" s="22"/>
      <c r="H328" s="22"/>
      <c r="J328" s="238"/>
    </row>
    <row r="329" spans="1:10" ht="30" x14ac:dyDescent="0.25">
      <c r="A329" s="116"/>
      <c r="B329" s="95" t="str">
        <f>$B$430</f>
        <v>Ів-Франківське  державне підприємство по торгівлі</v>
      </c>
      <c r="C329" s="37" t="s">
        <v>369</v>
      </c>
      <c r="D329" s="10"/>
      <c r="E329" s="10"/>
      <c r="F329" s="10"/>
      <c r="G329" s="10"/>
      <c r="H329" s="10"/>
      <c r="J329" s="238"/>
    </row>
    <row r="330" spans="1:10" ht="30.75" customHeight="1" x14ac:dyDescent="0.25">
      <c r="A330" s="116"/>
      <c r="B330" s="99" t="s">
        <v>370</v>
      </c>
      <c r="C330" s="21" t="s">
        <v>770</v>
      </c>
      <c r="D330" s="10"/>
      <c r="E330" s="10"/>
      <c r="F330" s="10"/>
      <c r="G330" s="10"/>
      <c r="H330" s="10"/>
      <c r="J330" s="238"/>
    </row>
    <row r="331" spans="1:10" x14ac:dyDescent="0.25">
      <c r="A331" s="116"/>
      <c r="B331" s="99" t="s">
        <v>372</v>
      </c>
      <c r="C331" s="21" t="s">
        <v>371</v>
      </c>
      <c r="D331" s="10"/>
      <c r="E331" s="10"/>
      <c r="F331" s="10"/>
      <c r="G331" s="10"/>
      <c r="H331" s="10"/>
      <c r="J331" s="238"/>
    </row>
    <row r="332" spans="1:10" ht="48.75" customHeight="1" x14ac:dyDescent="0.25">
      <c r="A332" s="116"/>
      <c r="B332" s="95" t="s">
        <v>306</v>
      </c>
      <c r="C332" s="37" t="s">
        <v>636</v>
      </c>
      <c r="D332" s="10"/>
      <c r="E332" s="10"/>
      <c r="F332" s="10"/>
      <c r="G332" s="10"/>
      <c r="H332" s="10"/>
      <c r="J332" s="238"/>
    </row>
    <row r="333" spans="1:10" ht="19.5" customHeight="1" x14ac:dyDescent="0.25">
      <c r="A333" s="116"/>
      <c r="B333" s="95" t="s">
        <v>373</v>
      </c>
      <c r="C333" s="37" t="s">
        <v>374</v>
      </c>
      <c r="D333" s="10"/>
      <c r="E333" s="10"/>
      <c r="F333" s="10"/>
      <c r="G333" s="10"/>
      <c r="H333" s="10"/>
      <c r="J333" s="238"/>
    </row>
    <row r="334" spans="1:10" ht="18" customHeight="1" x14ac:dyDescent="0.25">
      <c r="A334" s="116"/>
      <c r="B334" s="99" t="s">
        <v>375</v>
      </c>
      <c r="C334" s="21" t="s">
        <v>637</v>
      </c>
      <c r="D334" s="10"/>
      <c r="E334" s="10"/>
      <c r="F334" s="10"/>
      <c r="G334" s="10"/>
      <c r="H334" s="10"/>
      <c r="J334" s="238"/>
    </row>
    <row r="335" spans="1:10" ht="19.5" customHeight="1" x14ac:dyDescent="0.25">
      <c r="A335" s="116"/>
      <c r="B335" s="99" t="s">
        <v>376</v>
      </c>
      <c r="C335" s="21" t="s">
        <v>102</v>
      </c>
      <c r="D335" s="10"/>
      <c r="E335" s="10"/>
      <c r="F335" s="10"/>
      <c r="G335" s="10"/>
      <c r="H335" s="10"/>
      <c r="J335" s="238"/>
    </row>
    <row r="336" spans="1:10" ht="17.25" customHeight="1" x14ac:dyDescent="0.25">
      <c r="A336" s="116"/>
      <c r="B336" s="99" t="s">
        <v>60</v>
      </c>
      <c r="C336" s="21" t="s">
        <v>313</v>
      </c>
      <c r="D336" s="10"/>
      <c r="E336" s="10"/>
      <c r="F336" s="10"/>
      <c r="G336" s="10"/>
      <c r="H336" s="10"/>
      <c r="J336" s="238"/>
    </row>
    <row r="337" spans="1:10" x14ac:dyDescent="0.25">
      <c r="A337" s="116"/>
      <c r="B337" s="99" t="s">
        <v>377</v>
      </c>
      <c r="C337" s="21" t="s">
        <v>771</v>
      </c>
      <c r="D337" s="10"/>
      <c r="E337" s="10"/>
      <c r="F337" s="10"/>
      <c r="G337" s="10"/>
      <c r="H337" s="10"/>
      <c r="J337" s="238"/>
    </row>
    <row r="338" spans="1:10" x14ac:dyDescent="0.25">
      <c r="A338" s="116"/>
      <c r="B338" s="99" t="s">
        <v>378</v>
      </c>
      <c r="C338" s="21" t="s">
        <v>379</v>
      </c>
      <c r="D338" s="10"/>
      <c r="E338" s="10"/>
      <c r="F338" s="10"/>
      <c r="G338" s="10"/>
      <c r="H338" s="10"/>
      <c r="J338" s="238"/>
    </row>
    <row r="339" spans="1:10" x14ac:dyDescent="0.25">
      <c r="A339" s="22"/>
      <c r="B339" s="99" t="s">
        <v>414</v>
      </c>
      <c r="C339" s="21" t="s">
        <v>380</v>
      </c>
      <c r="D339" s="10"/>
      <c r="E339" s="10"/>
      <c r="F339" s="10"/>
      <c r="G339" s="10"/>
      <c r="H339" s="10"/>
      <c r="J339" s="238"/>
    </row>
    <row r="340" spans="1:10" ht="90" x14ac:dyDescent="0.25">
      <c r="A340" s="35"/>
      <c r="B340" s="122" t="s">
        <v>381</v>
      </c>
      <c r="C340" s="37" t="s">
        <v>638</v>
      </c>
      <c r="D340" s="10"/>
      <c r="E340" s="10"/>
      <c r="F340" s="10"/>
      <c r="G340" s="10"/>
      <c r="H340" s="10"/>
      <c r="J340" s="238"/>
    </row>
    <row r="341" spans="1:10" x14ac:dyDescent="0.25">
      <c r="A341" s="116"/>
      <c r="B341" s="99" t="s">
        <v>382</v>
      </c>
      <c r="C341" s="21" t="s">
        <v>383</v>
      </c>
      <c r="D341" s="10"/>
      <c r="E341" s="10"/>
      <c r="F341" s="10"/>
      <c r="G341" s="10"/>
      <c r="H341" s="10"/>
      <c r="J341" s="238"/>
    </row>
    <row r="342" spans="1:10" x14ac:dyDescent="0.25">
      <c r="A342" s="116"/>
      <c r="B342" s="99" t="s">
        <v>384</v>
      </c>
      <c r="C342" s="21" t="s">
        <v>385</v>
      </c>
      <c r="D342" s="10"/>
      <c r="E342" s="10"/>
      <c r="F342" s="10"/>
      <c r="G342" s="10"/>
      <c r="H342" s="10"/>
      <c r="J342" s="238"/>
    </row>
    <row r="343" spans="1:10" x14ac:dyDescent="0.25">
      <c r="A343" s="116"/>
      <c r="B343" s="99" t="s">
        <v>386</v>
      </c>
      <c r="C343" s="21" t="s">
        <v>383</v>
      </c>
      <c r="D343" s="10"/>
      <c r="E343" s="10"/>
      <c r="F343" s="10"/>
      <c r="G343" s="10"/>
      <c r="H343" s="10"/>
      <c r="J343" s="238"/>
    </row>
    <row r="344" spans="1:10" x14ac:dyDescent="0.25">
      <c r="A344" s="116"/>
      <c r="B344" s="99" t="s">
        <v>387</v>
      </c>
      <c r="C344" s="21" t="s">
        <v>388</v>
      </c>
      <c r="D344" s="10"/>
      <c r="E344" s="10"/>
      <c r="F344" s="10"/>
      <c r="G344" s="10"/>
      <c r="H344" s="10"/>
      <c r="J344" s="238"/>
    </row>
    <row r="345" spans="1:10" ht="30" x14ac:dyDescent="0.25">
      <c r="A345" s="116"/>
      <c r="B345" s="95" t="s">
        <v>389</v>
      </c>
      <c r="C345" s="37" t="s">
        <v>639</v>
      </c>
      <c r="D345" s="10"/>
      <c r="E345" s="10"/>
      <c r="F345" s="10"/>
      <c r="G345" s="10"/>
      <c r="H345" s="10"/>
      <c r="J345" s="238"/>
    </row>
    <row r="346" spans="1:10" x14ac:dyDescent="0.25">
      <c r="A346" s="116"/>
      <c r="B346" s="99" t="s">
        <v>390</v>
      </c>
      <c r="C346" s="21" t="s">
        <v>391</v>
      </c>
      <c r="D346" s="10"/>
      <c r="E346" s="10"/>
      <c r="F346" s="10"/>
      <c r="G346" s="10"/>
      <c r="H346" s="10"/>
      <c r="J346" s="238"/>
    </row>
    <row r="347" spans="1:10" x14ac:dyDescent="0.25">
      <c r="A347" s="116"/>
      <c r="B347" s="99" t="s">
        <v>392</v>
      </c>
      <c r="C347" s="21" t="s">
        <v>640</v>
      </c>
      <c r="D347" s="10"/>
      <c r="E347" s="10"/>
      <c r="F347" s="10"/>
      <c r="G347" s="10"/>
      <c r="H347" s="10"/>
      <c r="J347" s="238"/>
    </row>
    <row r="348" spans="1:10" x14ac:dyDescent="0.25">
      <c r="A348" s="116"/>
      <c r="B348" s="99" t="s">
        <v>393</v>
      </c>
      <c r="C348" s="21" t="s">
        <v>394</v>
      </c>
      <c r="D348" s="10"/>
      <c r="E348" s="10"/>
      <c r="F348" s="10"/>
      <c r="G348" s="10"/>
      <c r="H348" s="10"/>
      <c r="J348" s="238"/>
    </row>
    <row r="349" spans="1:10" x14ac:dyDescent="0.25">
      <c r="A349" s="116"/>
      <c r="B349" s="99" t="s">
        <v>395</v>
      </c>
      <c r="C349" s="21" t="s">
        <v>396</v>
      </c>
      <c r="D349" s="10"/>
      <c r="E349" s="10"/>
      <c r="F349" s="10"/>
      <c r="G349" s="10"/>
      <c r="H349" s="10"/>
      <c r="J349" s="238"/>
    </row>
    <row r="350" spans="1:10" x14ac:dyDescent="0.25">
      <c r="A350" s="250"/>
      <c r="B350" s="99" t="s">
        <v>397</v>
      </c>
      <c r="C350" s="37" t="s">
        <v>398</v>
      </c>
      <c r="D350" s="10"/>
      <c r="E350" s="10"/>
      <c r="F350" s="10"/>
      <c r="G350" s="10"/>
      <c r="H350" s="10"/>
      <c r="J350" s="238"/>
    </row>
    <row r="351" spans="1:10" ht="15.75" thickBot="1" x14ac:dyDescent="0.3">
      <c r="A351" s="116"/>
      <c r="B351" s="35" t="s">
        <v>399</v>
      </c>
      <c r="C351" s="75" t="s">
        <v>400</v>
      </c>
      <c r="D351" s="35"/>
      <c r="E351" s="35"/>
      <c r="F351" s="35"/>
      <c r="G351" s="35"/>
      <c r="H351" s="35"/>
      <c r="J351" s="238"/>
    </row>
    <row r="352" spans="1:10" ht="15.75" thickBot="1" x14ac:dyDescent="0.3">
      <c r="A352" s="363" t="s">
        <v>4</v>
      </c>
      <c r="B352" s="407"/>
      <c r="C352" s="408"/>
      <c r="D352" s="409">
        <v>332661.32</v>
      </c>
      <c r="E352" s="390">
        <v>333514.96000000002</v>
      </c>
      <c r="F352" s="390">
        <v>558880.62</v>
      </c>
      <c r="G352" s="390">
        <v>864473.15</v>
      </c>
      <c r="H352" s="390">
        <v>2089530.05</v>
      </c>
      <c r="J352" s="241">
        <v>1</v>
      </c>
    </row>
    <row r="353" spans="1:10" ht="30" x14ac:dyDescent="0.25">
      <c r="A353" s="44" t="s">
        <v>81</v>
      </c>
      <c r="B353" s="124" t="s">
        <v>401</v>
      </c>
      <c r="C353" s="89" t="s">
        <v>641</v>
      </c>
      <c r="D353" s="22"/>
      <c r="E353" s="22"/>
      <c r="F353" s="22"/>
      <c r="G353" s="22"/>
      <c r="H353" s="22"/>
      <c r="J353" s="238"/>
    </row>
    <row r="354" spans="1:10" ht="45" x14ac:dyDescent="0.25">
      <c r="A354" s="116"/>
      <c r="B354" s="112" t="s">
        <v>293</v>
      </c>
      <c r="C354" s="21" t="s">
        <v>642</v>
      </c>
      <c r="D354" s="10"/>
      <c r="E354" s="10"/>
      <c r="F354" s="10"/>
      <c r="G354" s="10"/>
      <c r="H354" s="10"/>
      <c r="J354" s="238"/>
    </row>
    <row r="355" spans="1:10" ht="30" x14ac:dyDescent="0.25">
      <c r="A355" s="116"/>
      <c r="B355" s="95" t="s">
        <v>402</v>
      </c>
      <c r="C355" s="37" t="s">
        <v>403</v>
      </c>
      <c r="D355" s="10"/>
      <c r="E355" s="10"/>
      <c r="F355" s="10"/>
      <c r="G355" s="10"/>
      <c r="H355" s="10"/>
      <c r="J355" s="238"/>
    </row>
    <row r="356" spans="1:10" ht="45" x14ac:dyDescent="0.25">
      <c r="A356" s="116"/>
      <c r="B356" s="95" t="s">
        <v>404</v>
      </c>
      <c r="C356" s="37" t="s">
        <v>405</v>
      </c>
      <c r="D356" s="50"/>
      <c r="E356" s="10"/>
      <c r="F356" s="10"/>
      <c r="G356" s="10"/>
      <c r="H356" s="10"/>
      <c r="J356" s="238"/>
    </row>
    <row r="357" spans="1:10" ht="30" x14ac:dyDescent="0.25">
      <c r="A357" s="116"/>
      <c r="B357" s="94" t="s">
        <v>406</v>
      </c>
      <c r="C357" s="37" t="s">
        <v>643</v>
      </c>
      <c r="D357" s="10"/>
      <c r="E357" s="10"/>
      <c r="F357" s="10"/>
      <c r="G357" s="10"/>
      <c r="H357" s="10"/>
      <c r="J357" s="238"/>
    </row>
    <row r="358" spans="1:10" ht="75" x14ac:dyDescent="0.25">
      <c r="A358" s="116"/>
      <c r="B358" s="94" t="s">
        <v>284</v>
      </c>
      <c r="C358" s="21" t="s">
        <v>813</v>
      </c>
      <c r="D358" s="10"/>
      <c r="E358" s="10"/>
      <c r="F358" s="10"/>
      <c r="G358" s="10"/>
      <c r="H358" s="10"/>
      <c r="J358" s="238"/>
    </row>
    <row r="359" spans="1:10" ht="21.75" customHeight="1" x14ac:dyDescent="0.25">
      <c r="A359" s="116"/>
      <c r="B359" s="95" t="s">
        <v>292</v>
      </c>
      <c r="C359" s="37" t="s">
        <v>604</v>
      </c>
      <c r="D359" s="117"/>
      <c r="E359" s="10"/>
      <c r="F359" s="10"/>
      <c r="G359" s="10"/>
      <c r="H359" s="10"/>
      <c r="J359" s="238"/>
    </row>
    <row r="360" spans="1:10" ht="30" x14ac:dyDescent="0.25">
      <c r="A360" s="116"/>
      <c r="B360" s="95" t="s">
        <v>52</v>
      </c>
      <c r="C360" s="37" t="s">
        <v>407</v>
      </c>
      <c r="D360" s="10"/>
      <c r="E360" s="10"/>
      <c r="F360" s="10"/>
      <c r="G360" s="10"/>
      <c r="H360" s="10"/>
      <c r="J360" s="238"/>
    </row>
    <row r="361" spans="1:10" ht="36.75" customHeight="1" x14ac:dyDescent="0.25">
      <c r="A361" s="22"/>
      <c r="B361" s="95" t="s">
        <v>408</v>
      </c>
      <c r="C361" s="37" t="s">
        <v>409</v>
      </c>
      <c r="D361" s="10"/>
      <c r="E361" s="10"/>
      <c r="F361" s="10"/>
      <c r="G361" s="10"/>
      <c r="H361" s="10"/>
      <c r="J361" s="238"/>
    </row>
    <row r="362" spans="1:10" ht="42" customHeight="1" x14ac:dyDescent="0.25">
      <c r="A362" s="35"/>
      <c r="B362" s="119" t="s">
        <v>410</v>
      </c>
      <c r="C362" s="235" t="s">
        <v>644</v>
      </c>
      <c r="D362" s="10"/>
      <c r="E362" s="10"/>
      <c r="F362" s="10"/>
      <c r="G362" s="10"/>
      <c r="H362" s="10"/>
      <c r="J362" s="238"/>
    </row>
    <row r="363" spans="1:10" ht="135" x14ac:dyDescent="0.25">
      <c r="A363" s="116"/>
      <c r="B363" s="94" t="s">
        <v>411</v>
      </c>
      <c r="C363" s="37" t="s">
        <v>773</v>
      </c>
      <c r="D363" s="10"/>
      <c r="E363" s="10"/>
      <c r="F363" s="10"/>
      <c r="G363" s="10"/>
      <c r="H363" s="10"/>
      <c r="J363" s="238"/>
    </row>
    <row r="364" spans="1:10" ht="35.25" customHeight="1" thickBot="1" x14ac:dyDescent="0.3">
      <c r="A364" s="116"/>
      <c r="B364" s="96" t="s">
        <v>381</v>
      </c>
      <c r="C364" s="84" t="s">
        <v>774</v>
      </c>
      <c r="D364" s="35"/>
      <c r="E364" s="35"/>
      <c r="F364" s="35"/>
      <c r="G364" s="35"/>
      <c r="H364" s="35"/>
      <c r="J364" s="238"/>
    </row>
    <row r="365" spans="1:10" ht="15.75" customHeight="1" thickBot="1" x14ac:dyDescent="0.3">
      <c r="A365" s="363" t="s">
        <v>4</v>
      </c>
      <c r="B365" s="407"/>
      <c r="C365" s="351"/>
      <c r="D365" s="353">
        <v>115742.6</v>
      </c>
      <c r="E365" s="390">
        <v>409150.15</v>
      </c>
      <c r="F365" s="390">
        <v>207819.66</v>
      </c>
      <c r="G365" s="353">
        <v>898770.6</v>
      </c>
      <c r="H365" s="390">
        <v>1631483.01</v>
      </c>
      <c r="J365" s="241">
        <v>1</v>
      </c>
    </row>
    <row r="366" spans="1:10" ht="31.5" customHeight="1" x14ac:dyDescent="0.25">
      <c r="A366" s="44" t="s">
        <v>412</v>
      </c>
      <c r="B366" s="118" t="str">
        <f>[9]Лист1!$D$3</f>
        <v>ГО " Чисті Серця Калуша"</v>
      </c>
      <c r="C366" s="40" t="s">
        <v>772</v>
      </c>
      <c r="D366" s="22"/>
      <c r="E366" s="22"/>
      <c r="F366" s="22"/>
      <c r="G366" s="22"/>
      <c r="H366" s="22"/>
      <c r="J366" s="238"/>
    </row>
    <row r="367" spans="1:10" ht="20.25" customHeight="1" x14ac:dyDescent="0.25">
      <c r="A367" s="116"/>
      <c r="B367" s="112" t="s">
        <v>293</v>
      </c>
      <c r="C367" s="21" t="s">
        <v>102</v>
      </c>
      <c r="D367" s="10"/>
      <c r="E367" s="10"/>
      <c r="F367" s="10"/>
      <c r="G367" s="10"/>
      <c r="H367" s="10"/>
      <c r="J367" s="238"/>
    </row>
    <row r="368" spans="1:10" ht="48.75" customHeight="1" x14ac:dyDescent="0.25">
      <c r="A368" s="116"/>
      <c r="B368" s="214" t="s">
        <v>645</v>
      </c>
      <c r="C368" s="21" t="s">
        <v>643</v>
      </c>
      <c r="D368" s="10"/>
      <c r="E368" s="10"/>
      <c r="F368" s="10"/>
      <c r="G368" s="10"/>
      <c r="H368" s="10"/>
      <c r="J368" s="238"/>
    </row>
    <row r="369" spans="1:10" ht="27.75" customHeight="1" x14ac:dyDescent="0.25">
      <c r="A369" s="116"/>
      <c r="B369" s="215" t="s">
        <v>378</v>
      </c>
      <c r="C369" s="21" t="s">
        <v>294</v>
      </c>
      <c r="D369" s="10"/>
      <c r="E369" s="10"/>
      <c r="F369" s="10"/>
      <c r="G369" s="10"/>
      <c r="H369" s="10"/>
      <c r="J369" s="238"/>
    </row>
    <row r="370" spans="1:10" ht="54" customHeight="1" x14ac:dyDescent="0.25">
      <c r="A370" s="116"/>
      <c r="B370" s="216" t="s">
        <v>646</v>
      </c>
      <c r="C370" s="84" t="s">
        <v>299</v>
      </c>
      <c r="D370" s="35"/>
      <c r="E370" s="35"/>
      <c r="F370" s="35"/>
      <c r="G370" s="35"/>
      <c r="H370" s="35"/>
      <c r="J370" s="238"/>
    </row>
    <row r="371" spans="1:10" ht="53.25" customHeight="1" x14ac:dyDescent="0.25">
      <c r="A371" s="116"/>
      <c r="B371" s="216" t="s">
        <v>647</v>
      </c>
      <c r="C371" s="84" t="s">
        <v>650</v>
      </c>
      <c r="D371" s="35"/>
      <c r="E371" s="35"/>
      <c r="F371" s="35"/>
      <c r="G371" s="35"/>
      <c r="H371" s="35"/>
      <c r="J371" s="238"/>
    </row>
    <row r="372" spans="1:10" ht="54.75" customHeight="1" x14ac:dyDescent="0.25">
      <c r="A372" s="116"/>
      <c r="B372" s="478" t="s">
        <v>648</v>
      </c>
      <c r="C372" s="84" t="s">
        <v>643</v>
      </c>
      <c r="D372" s="35"/>
      <c r="E372" s="35"/>
      <c r="F372" s="35"/>
      <c r="G372" s="35"/>
      <c r="H372" s="35"/>
      <c r="J372" s="238"/>
    </row>
    <row r="373" spans="1:10" ht="54" customHeight="1" x14ac:dyDescent="0.25">
      <c r="A373" s="116"/>
      <c r="B373" s="216" t="s">
        <v>649</v>
      </c>
      <c r="C373" s="84" t="s">
        <v>643</v>
      </c>
      <c r="D373" s="35"/>
      <c r="E373" s="35"/>
      <c r="F373" s="35"/>
      <c r="G373" s="35"/>
      <c r="H373" s="35"/>
      <c r="J373" s="238"/>
    </row>
    <row r="374" spans="1:10" ht="36.75" customHeight="1" thickBot="1" x14ac:dyDescent="0.3">
      <c r="A374" s="116"/>
      <c r="B374" s="217" t="s">
        <v>381</v>
      </c>
      <c r="C374" s="84" t="s">
        <v>651</v>
      </c>
      <c r="D374" s="35"/>
      <c r="E374" s="35"/>
      <c r="F374" s="35"/>
      <c r="G374" s="35"/>
      <c r="H374" s="35"/>
      <c r="J374" s="238"/>
    </row>
    <row r="375" spans="1:10" ht="18.75" customHeight="1" thickBot="1" x14ac:dyDescent="0.3">
      <c r="A375" s="480" t="s">
        <v>4</v>
      </c>
      <c r="B375" s="475"/>
      <c r="C375" s="481"/>
      <c r="D375" s="482">
        <v>10500</v>
      </c>
      <c r="E375" s="482">
        <v>114119.4</v>
      </c>
      <c r="F375" s="482">
        <v>36</v>
      </c>
      <c r="G375" s="482">
        <v>2677.25</v>
      </c>
      <c r="H375" s="482">
        <v>127332.65</v>
      </c>
      <c r="J375" s="241">
        <v>1</v>
      </c>
    </row>
    <row r="376" spans="1:10" ht="39" customHeight="1" x14ac:dyDescent="0.25">
      <c r="A376" s="483" t="s">
        <v>814</v>
      </c>
      <c r="B376" s="290" t="s">
        <v>372</v>
      </c>
      <c r="C376" s="290" t="s">
        <v>831</v>
      </c>
      <c r="D376" s="291"/>
      <c r="E376" s="291"/>
      <c r="F376" s="291"/>
      <c r="G376" s="291"/>
      <c r="H376" s="291"/>
      <c r="I376" s="288"/>
      <c r="J376" s="197"/>
    </row>
    <row r="377" spans="1:10" ht="48" customHeight="1" x14ac:dyDescent="0.25">
      <c r="A377" s="289"/>
      <c r="B377" s="305" t="s">
        <v>381</v>
      </c>
      <c r="C377" s="290" t="s">
        <v>832</v>
      </c>
      <c r="D377" s="291"/>
      <c r="E377" s="291"/>
      <c r="F377" s="291"/>
      <c r="G377" s="291"/>
      <c r="H377" s="291"/>
      <c r="I377" s="292"/>
      <c r="J377" s="5"/>
    </row>
    <row r="378" spans="1:10" ht="24.75" customHeight="1" x14ac:dyDescent="0.25">
      <c r="A378" s="293"/>
      <c r="B378" s="294" t="s">
        <v>815</v>
      </c>
      <c r="C378" s="290" t="s">
        <v>129</v>
      </c>
      <c r="D378" s="291"/>
      <c r="E378" s="291"/>
      <c r="F378" s="291"/>
      <c r="G378" s="291"/>
      <c r="H378" s="291"/>
      <c r="I378" s="292"/>
      <c r="J378" s="5"/>
    </row>
    <row r="379" spans="1:10" ht="30.75" customHeight="1" x14ac:dyDescent="0.25">
      <c r="A379" s="293"/>
      <c r="B379" s="294" t="s">
        <v>293</v>
      </c>
      <c r="C379" s="290" t="s">
        <v>833</v>
      </c>
      <c r="D379" s="291"/>
      <c r="E379" s="291"/>
      <c r="F379" s="291"/>
      <c r="G379" s="291"/>
      <c r="H379" s="291"/>
      <c r="I379" s="292"/>
      <c r="J379" s="5"/>
    </row>
    <row r="380" spans="1:10" ht="33" customHeight="1" x14ac:dyDescent="0.25">
      <c r="A380" s="293"/>
      <c r="B380" s="294" t="s">
        <v>45</v>
      </c>
      <c r="C380" s="290" t="s">
        <v>834</v>
      </c>
      <c r="D380" s="291"/>
      <c r="E380" s="291"/>
      <c r="F380" s="291"/>
      <c r="G380" s="291"/>
      <c r="H380" s="291"/>
      <c r="I380" s="292"/>
      <c r="J380" s="5"/>
    </row>
    <row r="381" spans="1:10" ht="45" customHeight="1" x14ac:dyDescent="0.25">
      <c r="A381" s="293"/>
      <c r="B381" s="295" t="s">
        <v>283</v>
      </c>
      <c r="C381" s="290" t="s">
        <v>835</v>
      </c>
      <c r="D381" s="291"/>
      <c r="E381" s="291"/>
      <c r="F381" s="291"/>
      <c r="G381" s="291"/>
      <c r="H381" s="291"/>
      <c r="I381" s="292"/>
      <c r="J381" s="5"/>
    </row>
    <row r="382" spans="1:10" ht="23.25" customHeight="1" x14ac:dyDescent="0.25">
      <c r="A382" s="293"/>
      <c r="B382" s="296" t="s">
        <v>77</v>
      </c>
      <c r="C382" s="290" t="s">
        <v>816</v>
      </c>
      <c r="D382" s="291"/>
      <c r="E382" s="291"/>
      <c r="F382" s="291"/>
      <c r="G382" s="291"/>
      <c r="H382" s="291"/>
      <c r="I382" s="292"/>
      <c r="J382" s="5"/>
    </row>
    <row r="383" spans="1:10" ht="35.25" customHeight="1" x14ac:dyDescent="0.25">
      <c r="A383" s="293"/>
      <c r="B383" s="294" t="s">
        <v>817</v>
      </c>
      <c r="C383" s="290" t="s">
        <v>836</v>
      </c>
      <c r="D383" s="291"/>
      <c r="E383" s="291"/>
      <c r="F383" s="291"/>
      <c r="G383" s="291"/>
      <c r="H383" s="291"/>
      <c r="I383" s="292"/>
      <c r="J383" s="5"/>
    </row>
    <row r="384" spans="1:10" ht="48" customHeight="1" x14ac:dyDescent="0.25">
      <c r="A384" s="293"/>
      <c r="B384" s="296" t="s">
        <v>306</v>
      </c>
      <c r="C384" s="290" t="s">
        <v>818</v>
      </c>
      <c r="D384" s="291"/>
      <c r="E384" s="291"/>
      <c r="F384" s="291"/>
      <c r="G384" s="291"/>
      <c r="H384" s="291"/>
      <c r="I384" s="292"/>
      <c r="J384" s="5"/>
    </row>
    <row r="385" spans="1:10" ht="24.75" customHeight="1" x14ac:dyDescent="0.25">
      <c r="A385" s="293"/>
      <c r="B385" s="294" t="s">
        <v>378</v>
      </c>
      <c r="C385" s="290" t="s">
        <v>294</v>
      </c>
      <c r="D385" s="291"/>
      <c r="E385" s="291"/>
      <c r="F385" s="291"/>
      <c r="G385" s="291"/>
      <c r="H385" s="291"/>
      <c r="I385" s="292"/>
      <c r="J385" s="5"/>
    </row>
    <row r="386" spans="1:10" ht="26.25" customHeight="1" x14ac:dyDescent="0.25">
      <c r="A386" s="293"/>
      <c r="B386" s="94" t="s">
        <v>354</v>
      </c>
      <c r="C386" s="37" t="s">
        <v>819</v>
      </c>
      <c r="D386" s="291"/>
      <c r="E386" s="291"/>
      <c r="F386" s="291"/>
      <c r="G386" s="291"/>
      <c r="H386" s="291"/>
      <c r="I386" s="292"/>
      <c r="J386" s="5"/>
    </row>
    <row r="387" spans="1:10" ht="22.5" customHeight="1" x14ac:dyDescent="0.25">
      <c r="A387" s="293"/>
      <c r="B387" s="294" t="s">
        <v>820</v>
      </c>
      <c r="C387" s="290" t="s">
        <v>109</v>
      </c>
      <c r="D387" s="291"/>
      <c r="E387" s="291"/>
      <c r="F387" s="291"/>
      <c r="G387" s="291"/>
      <c r="H387" s="291"/>
      <c r="I387" s="292"/>
      <c r="J387" s="5"/>
    </row>
    <row r="388" spans="1:10" ht="22.5" customHeight="1" x14ac:dyDescent="0.25">
      <c r="A388" s="293"/>
      <c r="B388" s="294" t="s">
        <v>821</v>
      </c>
      <c r="C388" s="290" t="s">
        <v>822</v>
      </c>
      <c r="D388" s="291"/>
      <c r="E388" s="291"/>
      <c r="F388" s="291"/>
      <c r="G388" s="291"/>
      <c r="H388" s="291"/>
      <c r="I388" s="292"/>
      <c r="J388" s="5"/>
    </row>
    <row r="389" spans="1:10" ht="16.5" customHeight="1" x14ac:dyDescent="0.25">
      <c r="A389" s="293"/>
      <c r="B389" s="296" t="s">
        <v>823</v>
      </c>
      <c r="C389" s="290" t="s">
        <v>109</v>
      </c>
      <c r="D389" s="291"/>
      <c r="E389" s="291"/>
      <c r="F389" s="291"/>
      <c r="G389" s="291"/>
      <c r="H389" s="291"/>
      <c r="I389" s="292"/>
      <c r="J389" s="5"/>
    </row>
    <row r="390" spans="1:10" ht="30.75" customHeight="1" x14ac:dyDescent="0.25">
      <c r="A390" s="293"/>
      <c r="B390" s="94" t="s">
        <v>290</v>
      </c>
      <c r="C390" s="290" t="s">
        <v>837</v>
      </c>
      <c r="D390" s="291"/>
      <c r="E390" s="291"/>
      <c r="F390" s="291"/>
      <c r="G390" s="291"/>
      <c r="H390" s="291"/>
      <c r="I390" s="292"/>
      <c r="J390" s="5"/>
    </row>
    <row r="391" spans="1:10" ht="53.25" customHeight="1" x14ac:dyDescent="0.25">
      <c r="A391" s="293"/>
      <c r="B391" s="294" t="s">
        <v>824</v>
      </c>
      <c r="C391" s="290" t="s">
        <v>838</v>
      </c>
      <c r="D391" s="291"/>
      <c r="E391" s="291"/>
      <c r="F391" s="291"/>
      <c r="G391" s="291"/>
      <c r="H391" s="291"/>
      <c r="I391" s="292"/>
      <c r="J391" s="5"/>
    </row>
    <row r="392" spans="1:10" ht="24.75" customHeight="1" x14ac:dyDescent="0.25">
      <c r="A392" s="293"/>
      <c r="B392" s="297" t="s">
        <v>63</v>
      </c>
      <c r="C392" s="290" t="s">
        <v>825</v>
      </c>
      <c r="D392" s="291"/>
      <c r="E392" s="291"/>
      <c r="F392" s="291"/>
      <c r="G392" s="291"/>
      <c r="H392" s="291"/>
      <c r="I392" s="292"/>
      <c r="J392" s="5"/>
    </row>
    <row r="393" spans="1:10" ht="42.75" customHeight="1" x14ac:dyDescent="0.25">
      <c r="A393" s="298"/>
      <c r="B393" s="94" t="s">
        <v>323</v>
      </c>
      <c r="C393" s="290" t="s">
        <v>102</v>
      </c>
      <c r="D393" s="299"/>
      <c r="E393" s="299"/>
      <c r="F393" s="299"/>
      <c r="G393" s="299"/>
      <c r="H393" s="299"/>
      <c r="I393" s="300"/>
      <c r="J393" s="5"/>
    </row>
    <row r="394" spans="1:10" ht="32.25" customHeight="1" x14ac:dyDescent="0.25">
      <c r="A394" s="298"/>
      <c r="B394" s="94" t="s">
        <v>826</v>
      </c>
      <c r="C394" s="290" t="s">
        <v>827</v>
      </c>
      <c r="D394" s="299"/>
      <c r="E394" s="299"/>
      <c r="F394" s="299"/>
      <c r="G394" s="299"/>
      <c r="H394" s="299"/>
      <c r="I394" s="300"/>
      <c r="J394" s="5"/>
    </row>
    <row r="395" spans="1:10" ht="30" customHeight="1" x14ac:dyDescent="0.25">
      <c r="A395" s="485"/>
      <c r="B395" s="94" t="s">
        <v>828</v>
      </c>
      <c r="C395" s="290" t="s">
        <v>819</v>
      </c>
      <c r="D395" s="299"/>
      <c r="E395" s="299"/>
      <c r="F395" s="299"/>
      <c r="G395" s="299"/>
      <c r="H395" s="299"/>
      <c r="I395" s="300"/>
      <c r="J395" s="5"/>
    </row>
    <row r="396" spans="1:10" ht="24.75" customHeight="1" x14ac:dyDescent="0.25">
      <c r="A396" s="486"/>
      <c r="B396" s="94" t="s">
        <v>829</v>
      </c>
      <c r="C396" s="290" t="s">
        <v>819</v>
      </c>
      <c r="D396" s="299"/>
      <c r="E396" s="299"/>
      <c r="F396" s="299"/>
      <c r="G396" s="299"/>
      <c r="H396" s="299"/>
      <c r="I396" s="300"/>
      <c r="J396" s="5"/>
    </row>
    <row r="397" spans="1:10" ht="66" customHeight="1" thickBot="1" x14ac:dyDescent="0.3">
      <c r="A397" s="301"/>
      <c r="B397" s="218" t="s">
        <v>830</v>
      </c>
      <c r="C397" s="302" t="s">
        <v>604</v>
      </c>
      <c r="D397" s="303"/>
      <c r="E397" s="303"/>
      <c r="F397" s="303"/>
      <c r="G397" s="303"/>
      <c r="H397" s="303"/>
      <c r="I397" s="304"/>
      <c r="J397" s="5"/>
    </row>
    <row r="398" spans="1:10" ht="19.5" customHeight="1" thickBot="1" x14ac:dyDescent="0.3">
      <c r="A398" s="410" t="s">
        <v>121</v>
      </c>
      <c r="B398" s="411"/>
      <c r="C398" s="411"/>
      <c r="D398" s="412">
        <f>[10]Лист1!$G$14</f>
        <v>340314.58999999997</v>
      </c>
      <c r="E398" s="412">
        <f>[10]Лист1!$G$40</f>
        <v>546724.74000000011</v>
      </c>
      <c r="F398" s="412">
        <f>[10]Лист1!$G$65</f>
        <v>668218.61</v>
      </c>
      <c r="G398" s="412">
        <f>[10]Лист1!$G$90</f>
        <v>1060902.5799999998</v>
      </c>
      <c r="H398" s="412">
        <v>2616160.52</v>
      </c>
      <c r="I398" s="306"/>
      <c r="J398" s="10">
        <v>1</v>
      </c>
    </row>
    <row r="399" spans="1:10" ht="89.25" customHeight="1" x14ac:dyDescent="0.25">
      <c r="A399" s="90" t="s">
        <v>324</v>
      </c>
      <c r="B399" s="205" t="str">
        <f>[11]Лист1!$D$4</f>
        <v>Управління освіти Калуської міської ради</v>
      </c>
      <c r="C399" s="108" t="s">
        <v>652</v>
      </c>
      <c r="D399" s="17"/>
      <c r="E399" s="17"/>
      <c r="F399" s="17"/>
      <c r="G399" s="17"/>
      <c r="H399" s="17"/>
      <c r="J399" s="240"/>
    </row>
    <row r="400" spans="1:10" ht="119.25" customHeight="1" x14ac:dyDescent="0.25">
      <c r="A400" s="100"/>
      <c r="B400" s="110" t="s">
        <v>293</v>
      </c>
      <c r="C400" s="94" t="s">
        <v>839</v>
      </c>
      <c r="D400" s="10"/>
      <c r="E400" s="10"/>
      <c r="F400" s="10"/>
      <c r="G400" s="10"/>
      <c r="H400" s="10"/>
      <c r="J400" s="240"/>
    </row>
    <row r="401" spans="1:10" ht="25.5" customHeight="1" x14ac:dyDescent="0.25">
      <c r="A401" s="91"/>
      <c r="B401" s="110" t="s">
        <v>292</v>
      </c>
      <c r="C401" s="94" t="s">
        <v>604</v>
      </c>
      <c r="D401" s="10"/>
      <c r="E401" s="10"/>
      <c r="F401" s="10"/>
      <c r="G401" s="10"/>
      <c r="H401" s="10"/>
      <c r="J401" s="238"/>
    </row>
    <row r="402" spans="1:10" ht="78" customHeight="1" x14ac:dyDescent="0.25">
      <c r="A402" s="91"/>
      <c r="B402" s="110" t="s">
        <v>325</v>
      </c>
      <c r="C402" s="94" t="s">
        <v>654</v>
      </c>
      <c r="D402" s="10"/>
      <c r="E402" s="10"/>
      <c r="F402" s="10"/>
      <c r="G402" s="10"/>
      <c r="H402" s="10"/>
      <c r="J402" s="238"/>
    </row>
    <row r="403" spans="1:10" ht="29.25" customHeight="1" x14ac:dyDescent="0.25">
      <c r="A403" s="91"/>
      <c r="B403" s="110" t="s">
        <v>326</v>
      </c>
      <c r="C403" s="109" t="s">
        <v>653</v>
      </c>
      <c r="D403" s="10"/>
      <c r="E403" s="10"/>
      <c r="F403" s="10"/>
      <c r="G403" s="10"/>
      <c r="H403" s="10"/>
      <c r="J403" s="238"/>
    </row>
    <row r="404" spans="1:10" ht="39" customHeight="1" x14ac:dyDescent="0.25">
      <c r="A404" s="91"/>
      <c r="B404" s="110" t="s">
        <v>327</v>
      </c>
      <c r="C404" s="94" t="s">
        <v>328</v>
      </c>
      <c r="D404" s="10"/>
      <c r="E404" s="10"/>
      <c r="F404" s="10"/>
      <c r="G404" s="10"/>
      <c r="H404" s="10"/>
      <c r="J404" s="238"/>
    </row>
    <row r="405" spans="1:10" ht="36" customHeight="1" x14ac:dyDescent="0.25">
      <c r="A405" s="92"/>
      <c r="B405" s="110" t="s">
        <v>329</v>
      </c>
      <c r="C405" s="94" t="s">
        <v>330</v>
      </c>
      <c r="D405" s="10"/>
      <c r="E405" s="10"/>
      <c r="F405" s="10"/>
      <c r="G405" s="10"/>
      <c r="H405" s="10"/>
      <c r="J405" s="238"/>
    </row>
    <row r="406" spans="1:10" ht="162" customHeight="1" x14ac:dyDescent="0.25">
      <c r="A406" s="100"/>
      <c r="B406" s="110" t="s">
        <v>306</v>
      </c>
      <c r="C406" s="94" t="s">
        <v>655</v>
      </c>
      <c r="D406" s="10"/>
      <c r="E406" s="10"/>
      <c r="F406" s="10"/>
      <c r="G406" s="10"/>
      <c r="H406" s="10"/>
      <c r="J406" s="238"/>
    </row>
    <row r="407" spans="1:10" ht="43.5" customHeight="1" thickBot="1" x14ac:dyDescent="0.3">
      <c r="A407" s="91"/>
      <c r="B407" s="111" t="s">
        <v>331</v>
      </c>
      <c r="C407" s="94" t="s">
        <v>656</v>
      </c>
      <c r="D407" s="50"/>
      <c r="E407" s="10"/>
      <c r="F407" s="10"/>
      <c r="G407" s="10"/>
      <c r="H407" s="10"/>
      <c r="J407" s="238"/>
    </row>
    <row r="408" spans="1:10" ht="38.25" customHeight="1" x14ac:dyDescent="0.25">
      <c r="A408" s="91"/>
      <c r="B408" s="124" t="s">
        <v>332</v>
      </c>
      <c r="C408" s="37" t="s">
        <v>657</v>
      </c>
      <c r="D408" s="10"/>
      <c r="E408" s="10"/>
      <c r="F408" s="10"/>
      <c r="G408" s="10"/>
      <c r="H408" s="10"/>
      <c r="J408" s="238"/>
    </row>
    <row r="409" spans="1:10" ht="33.75" customHeight="1" x14ac:dyDescent="0.25">
      <c r="A409" s="91"/>
      <c r="B409" s="94" t="s">
        <v>333</v>
      </c>
      <c r="C409" s="39" t="s">
        <v>658</v>
      </c>
      <c r="D409" s="10"/>
      <c r="E409" s="10"/>
      <c r="F409" s="10"/>
      <c r="G409" s="10"/>
      <c r="H409" s="10"/>
      <c r="J409" s="238"/>
    </row>
    <row r="410" spans="1:10" ht="45.75" customHeight="1" x14ac:dyDescent="0.25">
      <c r="A410" s="91"/>
      <c r="B410" s="94" t="s">
        <v>334</v>
      </c>
      <c r="C410" s="37" t="s">
        <v>335</v>
      </c>
      <c r="D410" s="10"/>
      <c r="E410" s="10"/>
      <c r="F410" s="10"/>
      <c r="G410" s="10"/>
      <c r="H410" s="10"/>
      <c r="J410" s="238"/>
    </row>
    <row r="411" spans="1:10" ht="27" customHeight="1" x14ac:dyDescent="0.25">
      <c r="A411" s="91"/>
      <c r="B411" s="94" t="s">
        <v>336</v>
      </c>
      <c r="C411" s="37" t="s">
        <v>337</v>
      </c>
      <c r="D411" s="10"/>
      <c r="E411" s="10"/>
      <c r="F411" s="10"/>
      <c r="G411" s="10"/>
      <c r="H411" s="10"/>
      <c r="J411" s="238"/>
    </row>
    <row r="412" spans="1:10" ht="30" customHeight="1" x14ac:dyDescent="0.25">
      <c r="A412" s="91"/>
      <c r="B412" s="94" t="s">
        <v>290</v>
      </c>
      <c r="C412" s="37" t="s">
        <v>604</v>
      </c>
      <c r="D412" s="10"/>
      <c r="E412" s="10"/>
      <c r="F412" s="10"/>
      <c r="G412" s="10"/>
      <c r="H412" s="10"/>
      <c r="J412" s="238"/>
    </row>
    <row r="413" spans="1:10" ht="30" x14ac:dyDescent="0.25">
      <c r="A413" s="91"/>
      <c r="B413" s="94" t="s">
        <v>338</v>
      </c>
      <c r="C413" s="21" t="s">
        <v>330</v>
      </c>
      <c r="D413" s="10"/>
      <c r="E413" s="10"/>
      <c r="F413" s="10"/>
      <c r="G413" s="10"/>
      <c r="H413" s="10"/>
      <c r="J413" s="238"/>
    </row>
    <row r="414" spans="1:10" x14ac:dyDescent="0.25">
      <c r="A414" s="91"/>
      <c r="B414" s="94" t="s">
        <v>318</v>
      </c>
      <c r="C414" s="37" t="s">
        <v>588</v>
      </c>
      <c r="D414" s="10"/>
      <c r="E414" s="10"/>
      <c r="F414" s="10"/>
      <c r="G414" s="10"/>
      <c r="H414" s="10"/>
      <c r="J414" s="238"/>
    </row>
    <row r="415" spans="1:10" ht="21" customHeight="1" x14ac:dyDescent="0.25">
      <c r="A415" s="91"/>
      <c r="B415" s="94" t="s">
        <v>339</v>
      </c>
      <c r="C415" s="21" t="s">
        <v>328</v>
      </c>
      <c r="D415" s="10"/>
      <c r="E415" s="10"/>
      <c r="F415" s="10"/>
      <c r="G415" s="10"/>
      <c r="H415" s="10"/>
      <c r="J415" s="238"/>
    </row>
    <row r="416" spans="1:10" ht="60" customHeight="1" x14ac:dyDescent="0.25">
      <c r="A416" s="91"/>
      <c r="B416" s="94" t="s">
        <v>340</v>
      </c>
      <c r="C416" s="39" t="s">
        <v>659</v>
      </c>
      <c r="D416" s="10"/>
      <c r="E416" s="10"/>
      <c r="F416" s="10"/>
      <c r="G416" s="10"/>
      <c r="H416" s="10"/>
      <c r="J416" s="238"/>
    </row>
    <row r="417" spans="1:10" ht="18" customHeight="1" x14ac:dyDescent="0.25">
      <c r="A417" s="91"/>
      <c r="B417" s="99" t="s">
        <v>341</v>
      </c>
      <c r="C417" s="21" t="s">
        <v>328</v>
      </c>
      <c r="D417" s="10"/>
      <c r="E417" s="10"/>
      <c r="F417" s="10"/>
      <c r="G417" s="10"/>
      <c r="H417" s="10"/>
      <c r="J417" s="238"/>
    </row>
    <row r="418" spans="1:10" ht="30" x14ac:dyDescent="0.25">
      <c r="A418" s="91"/>
      <c r="B418" s="95" t="s">
        <v>323</v>
      </c>
      <c r="C418" s="37" t="s">
        <v>342</v>
      </c>
      <c r="D418" s="10"/>
      <c r="E418" s="10"/>
      <c r="F418" s="10"/>
      <c r="G418" s="10"/>
      <c r="H418" s="10"/>
      <c r="J418" s="238"/>
    </row>
    <row r="419" spans="1:10" ht="48" customHeight="1" x14ac:dyDescent="0.25">
      <c r="A419" s="91"/>
      <c r="B419" s="96" t="s">
        <v>343</v>
      </c>
      <c r="C419" s="84" t="s">
        <v>604</v>
      </c>
      <c r="D419" s="35"/>
      <c r="E419" s="35"/>
      <c r="F419" s="35"/>
      <c r="G419" s="35"/>
      <c r="H419" s="35"/>
      <c r="J419" s="238"/>
    </row>
    <row r="420" spans="1:10" ht="35.25" customHeight="1" x14ac:dyDescent="0.25">
      <c r="A420" s="487"/>
      <c r="B420" s="95" t="s">
        <v>344</v>
      </c>
      <c r="C420" s="37" t="s">
        <v>660</v>
      </c>
      <c r="D420" s="10"/>
      <c r="E420" s="10"/>
      <c r="F420" s="10"/>
      <c r="G420" s="10"/>
      <c r="H420" s="10"/>
      <c r="J420" s="238"/>
    </row>
    <row r="421" spans="1:10" ht="41.25" customHeight="1" x14ac:dyDescent="0.25">
      <c r="A421" s="100"/>
      <c r="B421" s="94" t="s">
        <v>363</v>
      </c>
      <c r="C421" s="37" t="s">
        <v>661</v>
      </c>
      <c r="D421" s="10"/>
      <c r="E421" s="10"/>
      <c r="F421" s="10"/>
      <c r="G421" s="10"/>
      <c r="H421" s="10"/>
      <c r="J421" s="238"/>
    </row>
    <row r="422" spans="1:10" ht="28.5" customHeight="1" x14ac:dyDescent="0.25">
      <c r="A422" s="91"/>
      <c r="B422" s="99" t="s">
        <v>345</v>
      </c>
      <c r="C422" s="21" t="s">
        <v>840</v>
      </c>
      <c r="D422" s="10"/>
      <c r="E422" s="10"/>
      <c r="F422" s="10"/>
      <c r="G422" s="10"/>
      <c r="H422" s="10"/>
      <c r="J422" s="238"/>
    </row>
    <row r="423" spans="1:10" x14ac:dyDescent="0.25">
      <c r="A423" s="91"/>
      <c r="B423" s="95" t="s">
        <v>346</v>
      </c>
      <c r="C423" s="21" t="s">
        <v>328</v>
      </c>
      <c r="D423" s="10"/>
      <c r="E423" s="10"/>
      <c r="F423" s="10"/>
      <c r="G423" s="10"/>
      <c r="H423" s="10"/>
      <c r="J423" s="238"/>
    </row>
    <row r="424" spans="1:10" x14ac:dyDescent="0.25">
      <c r="A424" s="91"/>
      <c r="B424" s="95" t="s">
        <v>347</v>
      </c>
      <c r="C424" s="21" t="s">
        <v>328</v>
      </c>
      <c r="D424" s="10"/>
      <c r="E424" s="10"/>
      <c r="F424" s="10"/>
      <c r="G424" s="10"/>
      <c r="H424" s="10"/>
      <c r="J424" s="238"/>
    </row>
    <row r="425" spans="1:10" x14ac:dyDescent="0.25">
      <c r="A425" s="91"/>
      <c r="B425" s="95" t="s">
        <v>348</v>
      </c>
      <c r="C425" s="21" t="s">
        <v>328</v>
      </c>
      <c r="D425" s="10"/>
      <c r="E425" s="10"/>
      <c r="F425" s="10"/>
      <c r="G425" s="10"/>
      <c r="H425" s="10"/>
      <c r="J425" s="238"/>
    </row>
    <row r="426" spans="1:10" ht="15.75" thickBot="1" x14ac:dyDescent="0.3">
      <c r="A426" s="92"/>
      <c r="B426" s="115" t="s">
        <v>349</v>
      </c>
      <c r="C426" s="12" t="s">
        <v>328</v>
      </c>
      <c r="D426" s="13"/>
      <c r="E426" s="13"/>
      <c r="F426" s="13"/>
      <c r="G426" s="13"/>
      <c r="H426" s="13"/>
      <c r="J426" s="238"/>
    </row>
    <row r="427" spans="1:10" ht="15.75" thickBot="1" x14ac:dyDescent="0.3">
      <c r="A427" s="413" t="s">
        <v>4</v>
      </c>
      <c r="B427" s="407"/>
      <c r="C427" s="351"/>
      <c r="D427" s="355">
        <v>282232.58</v>
      </c>
      <c r="E427" s="355">
        <v>1665225.47</v>
      </c>
      <c r="F427" s="355">
        <v>1009501.31</v>
      </c>
      <c r="G427" s="355">
        <v>1375141.82</v>
      </c>
      <c r="H427" s="355">
        <f>D427+E427+F427+G427</f>
        <v>4332101.1800000006</v>
      </c>
      <c r="J427" s="238">
        <v>1</v>
      </c>
    </row>
    <row r="428" spans="1:10" ht="30" x14ac:dyDescent="0.25">
      <c r="A428" s="97" t="s">
        <v>350</v>
      </c>
      <c r="B428" s="93" t="s">
        <v>363</v>
      </c>
      <c r="C428" s="89" t="s">
        <v>662</v>
      </c>
      <c r="D428" s="22"/>
      <c r="E428" s="22"/>
      <c r="F428" s="22"/>
      <c r="G428" s="22"/>
      <c r="H428" s="22"/>
      <c r="J428" s="238"/>
    </row>
    <row r="429" spans="1:10" ht="30" x14ac:dyDescent="0.25">
      <c r="A429" s="98"/>
      <c r="B429" s="94" t="s">
        <v>329</v>
      </c>
      <c r="C429" s="37" t="s">
        <v>351</v>
      </c>
      <c r="D429" s="10"/>
      <c r="E429" s="10"/>
      <c r="F429" s="10"/>
      <c r="G429" s="10"/>
      <c r="H429" s="10"/>
      <c r="J429" s="243"/>
    </row>
    <row r="430" spans="1:10" ht="30" customHeight="1" x14ac:dyDescent="0.25">
      <c r="A430" s="98"/>
      <c r="B430" s="95" t="str">
        <f>$B$404</f>
        <v>Ів-Франківське  державне підприємство по торгівлі</v>
      </c>
      <c r="C430" s="37" t="s">
        <v>304</v>
      </c>
      <c r="D430" s="10"/>
      <c r="E430" s="10"/>
      <c r="F430" s="10"/>
      <c r="G430" s="10"/>
      <c r="H430" s="10"/>
      <c r="J430" s="238"/>
    </row>
    <row r="431" spans="1:10" ht="48.75" customHeight="1" x14ac:dyDescent="0.25">
      <c r="A431" s="98"/>
      <c r="B431" s="95" t="s">
        <v>352</v>
      </c>
      <c r="C431" s="37" t="s">
        <v>21</v>
      </c>
      <c r="D431" s="10"/>
      <c r="E431" s="10"/>
      <c r="F431" s="10"/>
      <c r="G431" s="10"/>
      <c r="H431" s="10"/>
      <c r="J431" s="238"/>
    </row>
    <row r="432" spans="1:10" ht="21" customHeight="1" x14ac:dyDescent="0.25">
      <c r="A432" s="98"/>
      <c r="B432" s="95" t="s">
        <v>292</v>
      </c>
      <c r="C432" s="37" t="s">
        <v>640</v>
      </c>
      <c r="D432" s="10"/>
      <c r="E432" s="10"/>
      <c r="F432" s="10"/>
      <c r="G432" s="10"/>
      <c r="H432" s="10"/>
      <c r="J432" s="238"/>
    </row>
    <row r="433" spans="1:10" ht="32.25" customHeight="1" x14ac:dyDescent="0.25">
      <c r="A433" s="98"/>
      <c r="B433" s="94" t="s">
        <v>326</v>
      </c>
      <c r="C433" s="37" t="s">
        <v>663</v>
      </c>
      <c r="D433" s="10"/>
      <c r="E433" s="10"/>
      <c r="F433" s="10"/>
      <c r="G433" s="10"/>
      <c r="H433" s="10"/>
      <c r="J433" s="238"/>
    </row>
    <row r="434" spans="1:10" ht="18.75" customHeight="1" x14ac:dyDescent="0.25">
      <c r="A434" s="98"/>
      <c r="B434" s="95" t="s">
        <v>372</v>
      </c>
      <c r="C434" s="21" t="s">
        <v>342</v>
      </c>
      <c r="D434" s="10"/>
      <c r="E434" s="10"/>
      <c r="F434" s="10"/>
      <c r="G434" s="10"/>
      <c r="H434" s="10"/>
      <c r="J434" s="238"/>
    </row>
    <row r="435" spans="1:10" ht="37.5" customHeight="1" x14ac:dyDescent="0.25">
      <c r="A435" s="98"/>
      <c r="B435" s="95" t="s">
        <v>353</v>
      </c>
      <c r="C435" s="37" t="s">
        <v>664</v>
      </c>
      <c r="D435" s="10"/>
      <c r="E435" s="10"/>
      <c r="F435" s="10"/>
      <c r="G435" s="10"/>
      <c r="H435" s="10"/>
      <c r="J435" s="238"/>
    </row>
    <row r="436" spans="1:10" ht="21.75" customHeight="1" x14ac:dyDescent="0.25">
      <c r="A436" s="98"/>
      <c r="B436" s="94" t="s">
        <v>354</v>
      </c>
      <c r="C436" s="37" t="s">
        <v>304</v>
      </c>
      <c r="D436" s="10"/>
      <c r="E436" s="10"/>
      <c r="F436" s="10"/>
      <c r="G436" s="10"/>
      <c r="H436" s="10"/>
      <c r="J436" s="238"/>
    </row>
    <row r="437" spans="1:10" ht="24" customHeight="1" x14ac:dyDescent="0.25">
      <c r="A437" s="98"/>
      <c r="B437" s="94" t="s">
        <v>355</v>
      </c>
      <c r="C437" s="37" t="s">
        <v>304</v>
      </c>
      <c r="D437" s="10"/>
      <c r="E437" s="10"/>
      <c r="F437" s="10"/>
      <c r="G437" s="10"/>
      <c r="H437" s="10"/>
      <c r="J437" s="238"/>
    </row>
    <row r="438" spans="1:10" x14ac:dyDescent="0.25">
      <c r="A438" s="98"/>
      <c r="B438" s="95" t="s">
        <v>356</v>
      </c>
      <c r="C438" s="37" t="s">
        <v>304</v>
      </c>
      <c r="D438" s="10"/>
      <c r="E438" s="10"/>
      <c r="F438" s="10"/>
      <c r="G438" s="10"/>
      <c r="H438" s="10"/>
      <c r="J438" s="238"/>
    </row>
    <row r="439" spans="1:10" x14ac:dyDescent="0.25">
      <c r="A439" s="98"/>
      <c r="B439" s="95" t="s">
        <v>357</v>
      </c>
      <c r="C439" s="37" t="s">
        <v>304</v>
      </c>
      <c r="D439" s="10"/>
      <c r="E439" s="10"/>
      <c r="F439" s="10"/>
      <c r="G439" s="10"/>
      <c r="H439" s="10"/>
      <c r="J439" s="238"/>
    </row>
    <row r="440" spans="1:10" x14ac:dyDescent="0.25">
      <c r="A440" s="98"/>
      <c r="B440" s="95" t="s">
        <v>358</v>
      </c>
      <c r="C440" s="37" t="s">
        <v>304</v>
      </c>
      <c r="D440" s="10"/>
      <c r="E440" s="10"/>
      <c r="F440" s="10"/>
      <c r="G440" s="10"/>
      <c r="H440" s="10"/>
      <c r="J440" s="238"/>
    </row>
    <row r="441" spans="1:10" x14ac:dyDescent="0.25">
      <c r="A441" s="98"/>
      <c r="B441" s="95" t="s">
        <v>348</v>
      </c>
      <c r="C441" s="37" t="s">
        <v>304</v>
      </c>
      <c r="D441" s="10"/>
      <c r="E441" s="10"/>
      <c r="F441" s="10"/>
      <c r="G441" s="10"/>
      <c r="H441" s="10"/>
      <c r="J441" s="238"/>
    </row>
    <row r="442" spans="1:10" ht="36" customHeight="1" thickBot="1" x14ac:dyDescent="0.3">
      <c r="A442" s="98"/>
      <c r="B442" s="96" t="s">
        <v>359</v>
      </c>
      <c r="C442" s="75" t="s">
        <v>330</v>
      </c>
      <c r="D442" s="35"/>
      <c r="E442" s="35"/>
      <c r="F442" s="35"/>
      <c r="G442" s="35"/>
      <c r="H442" s="35"/>
      <c r="J442" s="238"/>
    </row>
    <row r="443" spans="1:10" ht="15.75" thickBot="1" x14ac:dyDescent="0.3">
      <c r="A443" s="415" t="s">
        <v>4</v>
      </c>
      <c r="B443" s="416"/>
      <c r="C443" s="417"/>
      <c r="D443" s="398">
        <v>251317.35</v>
      </c>
      <c r="E443" s="398">
        <v>426761.23</v>
      </c>
      <c r="F443" s="398">
        <v>263402.55</v>
      </c>
      <c r="G443" s="398">
        <v>346759.57</v>
      </c>
      <c r="H443" s="398">
        <v>1288240.7</v>
      </c>
      <c r="J443" s="238">
        <v>1</v>
      </c>
    </row>
    <row r="444" spans="1:10" ht="16.5" customHeight="1" x14ac:dyDescent="0.25">
      <c r="A444" s="338" t="s">
        <v>567</v>
      </c>
      <c r="B444" s="108" t="s">
        <v>293</v>
      </c>
      <c r="C444" s="42" t="s">
        <v>102</v>
      </c>
      <c r="D444" s="17"/>
      <c r="E444" s="17"/>
      <c r="F444" s="17"/>
      <c r="G444" s="17"/>
      <c r="H444" s="17"/>
      <c r="J444" s="238"/>
    </row>
    <row r="445" spans="1:10" ht="54" customHeight="1" x14ac:dyDescent="0.25">
      <c r="A445" s="488"/>
      <c r="B445" s="94" t="s">
        <v>297</v>
      </c>
      <c r="C445" s="37" t="s">
        <v>643</v>
      </c>
      <c r="D445" s="10"/>
      <c r="E445" s="10"/>
      <c r="F445" s="10"/>
      <c r="G445" s="10"/>
      <c r="H445" s="10"/>
      <c r="J445" s="239"/>
    </row>
    <row r="446" spans="1:10" ht="37.5" customHeight="1" x14ac:dyDescent="0.25">
      <c r="A446" s="489"/>
      <c r="B446" s="95" t="s">
        <v>298</v>
      </c>
      <c r="C446" s="50" t="s">
        <v>299</v>
      </c>
      <c r="D446" s="10"/>
      <c r="E446" s="10"/>
      <c r="F446" s="10"/>
      <c r="G446" s="10"/>
      <c r="H446" s="10"/>
      <c r="J446" s="238"/>
    </row>
    <row r="447" spans="1:10" ht="54.75" customHeight="1" x14ac:dyDescent="0.25">
      <c r="A447" s="490"/>
      <c r="B447" s="95" t="s">
        <v>300</v>
      </c>
      <c r="C447" s="37" t="s">
        <v>643</v>
      </c>
      <c r="D447" s="10"/>
      <c r="E447" s="10"/>
      <c r="F447" s="10"/>
      <c r="G447" s="10"/>
      <c r="H447" s="10"/>
      <c r="J447" s="238"/>
    </row>
    <row r="448" spans="1:10" ht="30" x14ac:dyDescent="0.25">
      <c r="A448" s="284"/>
      <c r="B448" s="94" t="s">
        <v>301</v>
      </c>
      <c r="C448" s="37" t="s">
        <v>650</v>
      </c>
      <c r="D448" s="10"/>
      <c r="E448" s="10"/>
      <c r="F448" s="10"/>
      <c r="G448" s="10"/>
      <c r="H448" s="10"/>
      <c r="J448" s="238"/>
    </row>
    <row r="449" spans="1:10" ht="45.75" thickBot="1" x14ac:dyDescent="0.3">
      <c r="A449" s="284"/>
      <c r="B449" s="115" t="s">
        <v>302</v>
      </c>
      <c r="C449" s="105" t="s">
        <v>643</v>
      </c>
      <c r="D449" s="13"/>
      <c r="E449" s="13"/>
      <c r="F449" s="13"/>
      <c r="G449" s="13"/>
      <c r="H449" s="13"/>
      <c r="J449" s="238"/>
    </row>
    <row r="450" spans="1:10" ht="36" customHeight="1" x14ac:dyDescent="0.25">
      <c r="A450" s="284"/>
      <c r="B450" s="132" t="s">
        <v>303</v>
      </c>
      <c r="C450" s="153" t="s">
        <v>304</v>
      </c>
      <c r="D450" s="116"/>
      <c r="E450" s="116"/>
      <c r="F450" s="116"/>
      <c r="G450" s="116"/>
      <c r="H450" s="116"/>
      <c r="J450" s="238"/>
    </row>
    <row r="451" spans="1:10" ht="30.75" customHeight="1" x14ac:dyDescent="0.25">
      <c r="A451" s="284"/>
      <c r="B451" s="340" t="s">
        <v>292</v>
      </c>
      <c r="C451" s="76" t="s">
        <v>670</v>
      </c>
      <c r="D451" s="77"/>
      <c r="E451" s="77"/>
      <c r="F451" s="77"/>
      <c r="G451" s="77"/>
      <c r="H451" s="77"/>
      <c r="J451" s="238"/>
    </row>
    <row r="452" spans="1:10" ht="24" customHeight="1" x14ac:dyDescent="0.25">
      <c r="A452" s="284"/>
      <c r="B452" s="341" t="s">
        <v>293</v>
      </c>
      <c r="C452" s="83" t="s">
        <v>671</v>
      </c>
      <c r="D452" s="78"/>
      <c r="E452" s="78"/>
      <c r="F452" s="78"/>
      <c r="G452" s="78"/>
      <c r="H452" s="78"/>
      <c r="J452" s="238"/>
    </row>
    <row r="453" spans="1:10" ht="32.25" customHeight="1" x14ac:dyDescent="0.25">
      <c r="A453" s="284"/>
      <c r="B453" s="112" t="s">
        <v>465</v>
      </c>
      <c r="C453" s="37" t="s">
        <v>294</v>
      </c>
      <c r="D453" s="10"/>
      <c r="E453" s="10"/>
      <c r="F453" s="10"/>
      <c r="G453" s="10"/>
      <c r="H453" s="10"/>
      <c r="J453" s="238"/>
    </row>
    <row r="454" spans="1:10" ht="30.75" customHeight="1" x14ac:dyDescent="0.25">
      <c r="A454" s="284"/>
      <c r="B454" s="112" t="s">
        <v>295</v>
      </c>
      <c r="C454" s="21" t="s">
        <v>776</v>
      </c>
      <c r="D454" s="10"/>
      <c r="E454" s="10"/>
      <c r="F454" s="10"/>
      <c r="G454" s="10"/>
      <c r="H454" s="10"/>
      <c r="J454" s="238"/>
    </row>
    <row r="455" spans="1:10" ht="48.75" customHeight="1" x14ac:dyDescent="0.25">
      <c r="A455" s="284"/>
      <c r="B455" s="564" t="s">
        <v>296</v>
      </c>
      <c r="C455" s="37" t="s">
        <v>672</v>
      </c>
      <c r="D455" s="10"/>
      <c r="E455" s="10"/>
      <c r="F455" s="10"/>
      <c r="G455" s="10"/>
      <c r="H455" s="10"/>
      <c r="J455" s="238"/>
    </row>
    <row r="456" spans="1:10" ht="22.5" customHeight="1" thickBot="1" x14ac:dyDescent="0.3">
      <c r="A456" s="339"/>
      <c r="B456" s="565"/>
      <c r="C456" s="84" t="s">
        <v>673</v>
      </c>
      <c r="D456" s="35"/>
      <c r="E456" s="35"/>
      <c r="F456" s="35"/>
      <c r="G456" s="35"/>
      <c r="H456" s="35"/>
      <c r="J456" s="238"/>
    </row>
    <row r="457" spans="1:10" ht="15.75" thickBot="1" x14ac:dyDescent="0.3">
      <c r="A457" s="342" t="s">
        <v>4</v>
      </c>
      <c r="B457" s="334"/>
      <c r="C457" s="334"/>
      <c r="D457" s="335">
        <v>38050.9</v>
      </c>
      <c r="E457" s="335">
        <v>121197.38</v>
      </c>
      <c r="F457" s="336">
        <v>2863.89</v>
      </c>
      <c r="G457" s="335">
        <v>1306.24</v>
      </c>
      <c r="H457" s="337">
        <f t="shared" ref="H457" si="0">D457+E457+F457+G457</f>
        <v>163418.41</v>
      </c>
      <c r="J457" s="238">
        <v>1</v>
      </c>
    </row>
    <row r="458" spans="1:10" ht="54" customHeight="1" x14ac:dyDescent="0.25">
      <c r="A458" s="123" t="s">
        <v>360</v>
      </c>
      <c r="B458" s="114" t="s">
        <v>361</v>
      </c>
      <c r="C458" s="48" t="s">
        <v>665</v>
      </c>
      <c r="D458" s="17"/>
      <c r="E458" s="17"/>
      <c r="F458" s="17"/>
      <c r="G458" s="17"/>
      <c r="H458" s="17"/>
      <c r="J458" s="238"/>
    </row>
    <row r="459" spans="1:10" ht="38.25" customHeight="1" x14ac:dyDescent="0.25">
      <c r="A459" s="98"/>
      <c r="B459" s="112" t="s">
        <v>293</v>
      </c>
      <c r="C459" s="37" t="s">
        <v>666</v>
      </c>
      <c r="D459" s="10"/>
      <c r="E459" s="10"/>
      <c r="F459" s="10"/>
      <c r="G459" s="10"/>
      <c r="H459" s="10"/>
      <c r="J459" s="238"/>
    </row>
    <row r="460" spans="1:10" ht="70.5" customHeight="1" x14ac:dyDescent="0.25">
      <c r="A460" s="98"/>
      <c r="B460" s="112" t="s">
        <v>296</v>
      </c>
      <c r="C460" s="37" t="s">
        <v>667</v>
      </c>
      <c r="D460" s="10"/>
      <c r="E460" s="10"/>
      <c r="F460" s="10"/>
      <c r="G460" s="10"/>
      <c r="H460" s="10"/>
      <c r="J460" s="238"/>
    </row>
    <row r="461" spans="1:10" ht="18" customHeight="1" x14ac:dyDescent="0.25">
      <c r="A461" s="98"/>
      <c r="B461" s="112" t="s">
        <v>362</v>
      </c>
      <c r="C461" s="21" t="s">
        <v>775</v>
      </c>
      <c r="D461" s="10"/>
      <c r="E461" s="10"/>
      <c r="F461" s="10"/>
      <c r="G461" s="10"/>
      <c r="H461" s="10"/>
      <c r="J461" s="238"/>
    </row>
    <row r="462" spans="1:10" ht="45" x14ac:dyDescent="0.25">
      <c r="A462" s="98"/>
      <c r="B462" s="94" t="s">
        <v>363</v>
      </c>
      <c r="C462" s="37" t="s">
        <v>668</v>
      </c>
      <c r="D462" s="10"/>
      <c r="E462" s="10"/>
      <c r="F462" s="10"/>
      <c r="G462" s="10"/>
      <c r="H462" s="10"/>
      <c r="J462" s="238"/>
    </row>
    <row r="463" spans="1:10" ht="30" x14ac:dyDescent="0.25">
      <c r="A463" s="98"/>
      <c r="B463" s="95" t="str">
        <f>$B$430</f>
        <v>Ів-Франківське  державне підприємство по торгівлі</v>
      </c>
      <c r="C463" s="37" t="s">
        <v>304</v>
      </c>
      <c r="D463" s="10"/>
      <c r="E463" s="10"/>
      <c r="F463" s="10"/>
      <c r="G463" s="10"/>
      <c r="H463" s="10"/>
      <c r="J463" s="238"/>
    </row>
    <row r="464" spans="1:10" ht="24" customHeight="1" x14ac:dyDescent="0.25">
      <c r="A464" s="98"/>
      <c r="B464" s="491" t="s">
        <v>364</v>
      </c>
      <c r="C464" s="492" t="s">
        <v>669</v>
      </c>
      <c r="D464" s="493"/>
      <c r="E464" s="493"/>
      <c r="F464" s="493"/>
      <c r="G464" s="493"/>
      <c r="H464" s="493"/>
      <c r="J464" s="238"/>
    </row>
    <row r="465" spans="1:10" ht="23.25" customHeight="1" x14ac:dyDescent="0.25">
      <c r="A465" s="466"/>
      <c r="B465" s="99" t="s">
        <v>365</v>
      </c>
      <c r="C465" s="37" t="s">
        <v>604</v>
      </c>
      <c r="D465" s="10"/>
      <c r="E465" s="10"/>
      <c r="F465" s="10"/>
      <c r="G465" s="10"/>
      <c r="H465" s="10"/>
      <c r="J465" s="238"/>
    </row>
    <row r="466" spans="1:10" x14ac:dyDescent="0.25">
      <c r="A466" s="98"/>
      <c r="B466" s="99" t="s">
        <v>366</v>
      </c>
      <c r="C466" s="21" t="s">
        <v>367</v>
      </c>
      <c r="D466" s="10"/>
      <c r="E466" s="10"/>
      <c r="F466" s="10"/>
      <c r="G466" s="10"/>
      <c r="H466" s="10"/>
      <c r="J466" s="238"/>
    </row>
    <row r="467" spans="1:10" ht="36.75" customHeight="1" thickBot="1" x14ac:dyDescent="0.3">
      <c r="A467" s="106"/>
      <c r="B467" s="218" t="s">
        <v>30</v>
      </c>
      <c r="C467" s="105" t="s">
        <v>679</v>
      </c>
      <c r="D467" s="13"/>
      <c r="E467" s="13"/>
      <c r="F467" s="13"/>
      <c r="G467" s="13"/>
      <c r="H467" s="13"/>
      <c r="J467" s="238"/>
    </row>
    <row r="468" spans="1:10" ht="15.75" thickBot="1" x14ac:dyDescent="0.3">
      <c r="A468" s="363" t="s">
        <v>121</v>
      </c>
      <c r="B468" s="407"/>
      <c r="C468" s="351"/>
      <c r="D468" s="390">
        <v>76628.88</v>
      </c>
      <c r="E468" s="390">
        <v>786344.05</v>
      </c>
      <c r="F468" s="390">
        <v>476544.94</v>
      </c>
      <c r="G468" s="390">
        <v>947148.91</v>
      </c>
      <c r="H468" s="390">
        <v>2286666.7799999998</v>
      </c>
      <c r="J468" s="238">
        <v>1</v>
      </c>
    </row>
    <row r="469" spans="1:10" ht="37.5" customHeight="1" x14ac:dyDescent="0.25">
      <c r="A469" s="44" t="s">
        <v>483</v>
      </c>
      <c r="B469" s="94" t="s">
        <v>484</v>
      </c>
      <c r="C469" s="21" t="s">
        <v>777</v>
      </c>
      <c r="D469" s="10"/>
      <c r="E469" s="10"/>
      <c r="F469" s="10"/>
      <c r="G469" s="10"/>
      <c r="H469" s="10"/>
      <c r="J469" s="238"/>
    </row>
    <row r="470" spans="1:10" ht="60" x14ac:dyDescent="0.25">
      <c r="A470" s="116"/>
      <c r="B470" s="94" t="s">
        <v>293</v>
      </c>
      <c r="C470" s="21" t="s">
        <v>674</v>
      </c>
      <c r="D470" s="10"/>
      <c r="E470" s="10"/>
      <c r="F470" s="10"/>
      <c r="G470" s="10"/>
      <c r="H470" s="10"/>
      <c r="J470" s="238"/>
    </row>
    <row r="471" spans="1:10" x14ac:dyDescent="0.25">
      <c r="A471" s="116"/>
      <c r="B471" s="95" t="s">
        <v>485</v>
      </c>
      <c r="C471" s="37" t="s">
        <v>604</v>
      </c>
      <c r="D471" s="10"/>
      <c r="E471" s="10"/>
      <c r="F471" s="10"/>
      <c r="G471" s="10"/>
      <c r="H471" s="10"/>
      <c r="J471" s="238"/>
    </row>
    <row r="472" spans="1:10" ht="26.25" customHeight="1" x14ac:dyDescent="0.25">
      <c r="A472" s="116"/>
      <c r="B472" s="179" t="s">
        <v>296</v>
      </c>
      <c r="C472" s="37" t="s">
        <v>604</v>
      </c>
      <c r="D472" s="10"/>
      <c r="E472" s="10"/>
      <c r="F472" s="10"/>
      <c r="G472" s="10"/>
      <c r="H472" s="10"/>
      <c r="J472" s="238"/>
    </row>
    <row r="473" spans="1:10" ht="15.75" x14ac:dyDescent="0.25">
      <c r="A473" s="116"/>
      <c r="B473" s="122" t="s">
        <v>486</v>
      </c>
      <c r="C473" s="37" t="s">
        <v>487</v>
      </c>
      <c r="D473" s="10"/>
      <c r="E473" s="10"/>
      <c r="F473" s="10"/>
      <c r="G473" s="10"/>
      <c r="H473" s="10"/>
      <c r="J473" s="238"/>
    </row>
    <row r="474" spans="1:10" ht="30" x14ac:dyDescent="0.25">
      <c r="A474" s="116"/>
      <c r="B474" s="110" t="s">
        <v>329</v>
      </c>
      <c r="C474" s="94" t="s">
        <v>330</v>
      </c>
      <c r="D474" s="10"/>
      <c r="E474" s="10"/>
      <c r="F474" s="10"/>
      <c r="G474" s="10"/>
      <c r="H474" s="10"/>
      <c r="J474" s="238"/>
    </row>
    <row r="475" spans="1:10" ht="30" x14ac:dyDescent="0.25">
      <c r="A475" s="116"/>
      <c r="B475" s="95" t="s">
        <v>88</v>
      </c>
      <c r="C475" s="37" t="s">
        <v>589</v>
      </c>
      <c r="D475" s="10"/>
      <c r="E475" s="10"/>
      <c r="F475" s="10"/>
      <c r="G475" s="10"/>
      <c r="H475" s="10"/>
      <c r="J475" s="238"/>
    </row>
    <row r="476" spans="1:10" x14ac:dyDescent="0.25">
      <c r="A476" s="116"/>
      <c r="B476" s="94" t="s">
        <v>45</v>
      </c>
      <c r="C476" s="21" t="s">
        <v>778</v>
      </c>
      <c r="D476" s="10"/>
      <c r="E476" s="10"/>
      <c r="F476" s="10"/>
      <c r="G476" s="10"/>
      <c r="H476" s="10"/>
      <c r="J476" s="238"/>
    </row>
    <row r="477" spans="1:10" ht="33.75" customHeight="1" x14ac:dyDescent="0.25">
      <c r="A477" s="116"/>
      <c r="B477" s="95" t="s">
        <v>353</v>
      </c>
      <c r="C477" s="21" t="s">
        <v>590</v>
      </c>
      <c r="D477" s="10"/>
      <c r="E477" s="10"/>
      <c r="F477" s="10"/>
      <c r="G477" s="10"/>
      <c r="H477" s="10"/>
      <c r="J477" s="238"/>
    </row>
    <row r="478" spans="1:10" ht="33" customHeight="1" x14ac:dyDescent="0.25">
      <c r="A478" s="116"/>
      <c r="B478" s="95" t="s">
        <v>431</v>
      </c>
      <c r="C478" s="37" t="s">
        <v>675</v>
      </c>
      <c r="D478" s="10"/>
      <c r="E478" s="10"/>
      <c r="F478" s="10"/>
      <c r="G478" s="10"/>
      <c r="H478" s="10"/>
      <c r="J478" s="238"/>
    </row>
    <row r="479" spans="1:10" x14ac:dyDescent="0.25">
      <c r="A479" s="116"/>
      <c r="B479" s="95" t="s">
        <v>488</v>
      </c>
      <c r="C479" s="21" t="s">
        <v>604</v>
      </c>
      <c r="D479" s="10"/>
      <c r="E479" s="10"/>
      <c r="F479" s="10"/>
      <c r="G479" s="10"/>
      <c r="H479" s="10"/>
      <c r="J479" s="238"/>
    </row>
    <row r="480" spans="1:10" x14ac:dyDescent="0.25">
      <c r="A480" s="116"/>
      <c r="B480" s="95" t="s">
        <v>489</v>
      </c>
      <c r="C480" s="37" t="s">
        <v>676</v>
      </c>
      <c r="D480" s="10"/>
      <c r="E480" s="10"/>
      <c r="F480" s="10"/>
      <c r="G480" s="10"/>
      <c r="H480" s="10"/>
      <c r="J480" s="238"/>
    </row>
    <row r="481" spans="1:10" ht="33.75" customHeight="1" x14ac:dyDescent="0.25">
      <c r="A481" s="116"/>
      <c r="B481" s="94" t="s">
        <v>490</v>
      </c>
      <c r="C481" s="21" t="s">
        <v>779</v>
      </c>
      <c r="D481" s="10"/>
      <c r="E481" s="10"/>
      <c r="F481" s="10"/>
      <c r="G481" s="10"/>
      <c r="H481" s="10"/>
      <c r="J481" s="238"/>
    </row>
    <row r="482" spans="1:10" x14ac:dyDescent="0.25">
      <c r="A482" s="116"/>
      <c r="B482" s="95" t="s">
        <v>491</v>
      </c>
      <c r="C482" s="37" t="s">
        <v>637</v>
      </c>
      <c r="D482" s="10"/>
      <c r="E482" s="10"/>
      <c r="F482" s="10"/>
      <c r="G482" s="10"/>
      <c r="H482" s="10"/>
      <c r="J482" s="238"/>
    </row>
    <row r="483" spans="1:10" x14ac:dyDescent="0.25">
      <c r="A483" s="116"/>
      <c r="B483" s="94" t="s">
        <v>166</v>
      </c>
      <c r="C483" s="37" t="s">
        <v>409</v>
      </c>
      <c r="D483" s="10"/>
      <c r="E483" s="10"/>
      <c r="F483" s="10"/>
      <c r="G483" s="10"/>
      <c r="H483" s="10"/>
      <c r="J483" s="238"/>
    </row>
    <row r="484" spans="1:10" ht="30" x14ac:dyDescent="0.25">
      <c r="A484" s="116"/>
      <c r="B484" s="95" t="s">
        <v>492</v>
      </c>
      <c r="C484" s="37" t="s">
        <v>604</v>
      </c>
      <c r="D484" s="10"/>
      <c r="E484" s="10"/>
      <c r="F484" s="10"/>
      <c r="G484" s="10"/>
      <c r="H484" s="10"/>
      <c r="J484" s="238"/>
    </row>
    <row r="485" spans="1:10" ht="30.75" thickBot="1" x14ac:dyDescent="0.3">
      <c r="A485" s="116"/>
      <c r="B485" s="131" t="s">
        <v>493</v>
      </c>
      <c r="C485" s="75" t="s">
        <v>591</v>
      </c>
      <c r="D485" s="35"/>
      <c r="E485" s="35"/>
      <c r="F485" s="35"/>
      <c r="G485" s="35"/>
      <c r="H485" s="35"/>
      <c r="J485" s="238"/>
    </row>
    <row r="486" spans="1:10" ht="15.75" thickBot="1" x14ac:dyDescent="0.3">
      <c r="A486" s="363" t="s">
        <v>121</v>
      </c>
      <c r="B486" s="418"/>
      <c r="C486" s="351"/>
      <c r="D486" s="353">
        <v>1029211.45</v>
      </c>
      <c r="E486" s="353">
        <v>546047.36</v>
      </c>
      <c r="F486" s="353">
        <v>263960</v>
      </c>
      <c r="G486" s="353">
        <v>1283923.08</v>
      </c>
      <c r="H486" s="394">
        <f>D486+E486+F486+G486</f>
        <v>3123141.89</v>
      </c>
      <c r="J486" s="238">
        <v>1</v>
      </c>
    </row>
    <row r="487" spans="1:10" ht="39" customHeight="1" x14ac:dyDescent="0.25">
      <c r="A487" s="505" t="s">
        <v>413</v>
      </c>
      <c r="B487" s="219" t="s">
        <v>677</v>
      </c>
      <c r="C487" s="89" t="s">
        <v>678</v>
      </c>
      <c r="D487" s="22"/>
      <c r="E487" s="22"/>
      <c r="F487" s="22"/>
      <c r="G487" s="22"/>
      <c r="H487" s="22"/>
      <c r="J487" s="238"/>
    </row>
    <row r="488" spans="1:10" ht="27" customHeight="1" x14ac:dyDescent="0.25">
      <c r="A488" s="5"/>
      <c r="B488" s="112" t="s">
        <v>378</v>
      </c>
      <c r="C488" s="37" t="s">
        <v>379</v>
      </c>
      <c r="D488" s="10"/>
      <c r="E488" s="10"/>
      <c r="F488" s="10"/>
      <c r="G488" s="10"/>
      <c r="H488" s="10"/>
      <c r="J488" s="241"/>
    </row>
    <row r="489" spans="1:10" ht="90" customHeight="1" x14ac:dyDescent="0.25">
      <c r="A489" s="22"/>
      <c r="B489" s="221" t="s">
        <v>681</v>
      </c>
      <c r="C489" s="220" t="s">
        <v>680</v>
      </c>
      <c r="D489" s="10"/>
      <c r="E489" s="10"/>
      <c r="F489" s="10"/>
      <c r="G489" s="10"/>
      <c r="H489" s="10"/>
      <c r="J489" s="238"/>
    </row>
    <row r="490" spans="1:10" ht="30" x14ac:dyDescent="0.25">
      <c r="A490" s="10"/>
      <c r="B490" s="69" t="s">
        <v>780</v>
      </c>
      <c r="C490" s="37" t="s">
        <v>643</v>
      </c>
      <c r="D490" s="10"/>
      <c r="E490" s="10"/>
      <c r="F490" s="10"/>
      <c r="G490" s="10"/>
      <c r="H490" s="10"/>
      <c r="J490" s="238"/>
    </row>
    <row r="491" spans="1:10" ht="45" x14ac:dyDescent="0.25">
      <c r="A491" s="10"/>
      <c r="B491" s="203" t="s">
        <v>381</v>
      </c>
      <c r="C491" s="37" t="s">
        <v>682</v>
      </c>
      <c r="D491" s="10"/>
      <c r="E491" s="10"/>
      <c r="F491" s="10"/>
      <c r="G491" s="10"/>
      <c r="H491" s="10"/>
      <c r="J491" s="238"/>
    </row>
    <row r="492" spans="1:10" ht="22.5" customHeight="1" x14ac:dyDescent="0.25">
      <c r="A492" s="10"/>
      <c r="B492" s="10" t="s">
        <v>415</v>
      </c>
      <c r="C492" s="21" t="s">
        <v>416</v>
      </c>
      <c r="D492" s="10"/>
      <c r="E492" s="10"/>
      <c r="F492" s="10"/>
      <c r="G492" s="10"/>
      <c r="H492" s="10"/>
      <c r="J492" s="238"/>
    </row>
    <row r="493" spans="1:10" ht="15.75" thickBot="1" x14ac:dyDescent="0.3">
      <c r="A493" s="35"/>
      <c r="B493" s="35" t="s">
        <v>841</v>
      </c>
      <c r="C493" s="75" t="s">
        <v>417</v>
      </c>
      <c r="D493" s="35"/>
      <c r="E493" s="35"/>
      <c r="F493" s="35"/>
      <c r="G493" s="35"/>
      <c r="H493" s="35"/>
      <c r="J493" s="238"/>
    </row>
    <row r="494" spans="1:10" ht="14.25" customHeight="1" thickBot="1" x14ac:dyDescent="0.3">
      <c r="A494" s="354" t="s">
        <v>121</v>
      </c>
      <c r="B494" s="355"/>
      <c r="C494" s="370"/>
      <c r="D494" s="353">
        <v>3000</v>
      </c>
      <c r="E494" s="353">
        <v>95509.75</v>
      </c>
      <c r="F494" s="353">
        <v>25.92</v>
      </c>
      <c r="G494" s="353">
        <v>8619.39</v>
      </c>
      <c r="H494" s="394">
        <v>107155.06</v>
      </c>
      <c r="J494" s="238">
        <v>1</v>
      </c>
    </row>
    <row r="495" spans="1:10" ht="31.5" customHeight="1" x14ac:dyDescent="0.25">
      <c r="A495" s="553" t="s">
        <v>842</v>
      </c>
      <c r="B495" s="506" t="s">
        <v>843</v>
      </c>
      <c r="C495" s="479" t="s">
        <v>844</v>
      </c>
      <c r="D495" s="484"/>
      <c r="E495" s="507"/>
      <c r="F495" s="507"/>
      <c r="G495" s="507"/>
      <c r="H495" s="507"/>
      <c r="I495" s="308"/>
      <c r="J495" s="197"/>
    </row>
    <row r="496" spans="1:10" ht="36.75" customHeight="1" x14ac:dyDescent="0.25">
      <c r="A496" s="553"/>
      <c r="B496" s="494" t="s">
        <v>897</v>
      </c>
      <c r="C496" s="290" t="s">
        <v>796</v>
      </c>
      <c r="D496" s="291"/>
      <c r="E496" s="310"/>
      <c r="F496" s="310"/>
      <c r="G496" s="310"/>
      <c r="H496" s="310"/>
      <c r="I496" s="292"/>
      <c r="J496" s="311"/>
    </row>
    <row r="497" spans="1:10" ht="45.75" customHeight="1" x14ac:dyDescent="0.25">
      <c r="A497" s="320"/>
      <c r="B497" s="319" t="s">
        <v>845</v>
      </c>
      <c r="C497" s="309" t="s">
        <v>846</v>
      </c>
      <c r="D497" s="291"/>
      <c r="E497" s="310"/>
      <c r="F497" s="310"/>
      <c r="G497" s="310"/>
      <c r="H497" s="310"/>
      <c r="I497" s="292"/>
      <c r="J497" s="311"/>
    </row>
    <row r="498" spans="1:10" ht="30.75" customHeight="1" x14ac:dyDescent="0.25">
      <c r="A498" s="320"/>
      <c r="B498" s="319" t="s">
        <v>60</v>
      </c>
      <c r="C498" s="309" t="s">
        <v>847</v>
      </c>
      <c r="D498" s="291"/>
      <c r="E498" s="310"/>
      <c r="F498" s="310"/>
      <c r="G498" s="310"/>
      <c r="H498" s="310"/>
      <c r="I498" s="292"/>
      <c r="J498" s="311"/>
    </row>
    <row r="499" spans="1:10" ht="65.25" customHeight="1" x14ac:dyDescent="0.25">
      <c r="A499" s="320"/>
      <c r="B499" s="294" t="s">
        <v>848</v>
      </c>
      <c r="C499" s="309" t="s">
        <v>860</v>
      </c>
      <c r="D499" s="291"/>
      <c r="E499" s="310"/>
      <c r="F499" s="310"/>
      <c r="G499" s="310"/>
      <c r="H499" s="310"/>
      <c r="I499" s="292"/>
      <c r="J499" s="311"/>
    </row>
    <row r="500" spans="1:10" ht="51.75" customHeight="1" x14ac:dyDescent="0.25">
      <c r="A500" s="320"/>
      <c r="B500" s="318" t="s">
        <v>422</v>
      </c>
      <c r="C500" s="309" t="s">
        <v>849</v>
      </c>
      <c r="D500" s="291"/>
      <c r="E500" s="310"/>
      <c r="F500" s="310"/>
      <c r="G500" s="310"/>
      <c r="H500" s="310"/>
      <c r="I500" s="292"/>
      <c r="J500" s="311"/>
    </row>
    <row r="501" spans="1:10" ht="75.75" customHeight="1" x14ac:dyDescent="0.25">
      <c r="A501" s="320"/>
      <c r="B501" s="294" t="s">
        <v>283</v>
      </c>
      <c r="C501" s="290" t="s">
        <v>861</v>
      </c>
      <c r="D501" s="291"/>
      <c r="E501" s="310"/>
      <c r="F501" s="310"/>
      <c r="G501" s="310"/>
      <c r="H501" s="310"/>
      <c r="I501" s="292"/>
      <c r="J501" s="311"/>
    </row>
    <row r="502" spans="1:10" ht="36.75" customHeight="1" x14ac:dyDescent="0.25">
      <c r="A502" s="321"/>
      <c r="B502" s="296" t="s">
        <v>850</v>
      </c>
      <c r="C502" s="290" t="s">
        <v>851</v>
      </c>
      <c r="D502" s="291"/>
      <c r="E502" s="310"/>
      <c r="F502" s="310"/>
      <c r="G502" s="310"/>
      <c r="H502" s="310"/>
      <c r="I502" s="292"/>
      <c r="J502" s="311"/>
    </row>
    <row r="503" spans="1:10" ht="74.25" customHeight="1" x14ac:dyDescent="0.25">
      <c r="A503" s="315"/>
      <c r="B503" s="294" t="s">
        <v>852</v>
      </c>
      <c r="C503" s="290" t="s">
        <v>853</v>
      </c>
      <c r="D503" s="291"/>
      <c r="E503" s="310"/>
      <c r="F503" s="310"/>
      <c r="G503" s="310"/>
      <c r="H503" s="310"/>
      <c r="I503" s="292"/>
      <c r="J503" s="311"/>
    </row>
    <row r="504" spans="1:10" ht="32.25" customHeight="1" x14ac:dyDescent="0.25">
      <c r="A504" s="320"/>
      <c r="B504" s="130" t="s">
        <v>854</v>
      </c>
      <c r="C504" s="290" t="s">
        <v>855</v>
      </c>
      <c r="D504" s="291"/>
      <c r="E504" s="310"/>
      <c r="F504" s="310"/>
      <c r="G504" s="310"/>
      <c r="H504" s="310"/>
      <c r="I504" s="292"/>
      <c r="J504" s="311"/>
    </row>
    <row r="505" spans="1:10" ht="34.5" customHeight="1" x14ac:dyDescent="0.25">
      <c r="A505" s="320"/>
      <c r="B505" s="273" t="s">
        <v>856</v>
      </c>
      <c r="C505" s="290" t="s">
        <v>857</v>
      </c>
      <c r="D505" s="291"/>
      <c r="E505" s="310"/>
      <c r="F505" s="310"/>
      <c r="G505" s="310"/>
      <c r="H505" s="310"/>
      <c r="I505" s="292"/>
      <c r="J505" s="311"/>
    </row>
    <row r="506" spans="1:10" ht="31.5" customHeight="1" thickBot="1" x14ac:dyDescent="0.3">
      <c r="A506" s="320"/>
      <c r="B506" s="317" t="s">
        <v>858</v>
      </c>
      <c r="C506" s="312" t="s">
        <v>859</v>
      </c>
      <c r="D506" s="313"/>
      <c r="E506" s="314"/>
      <c r="F506" s="314"/>
      <c r="G506" s="314"/>
      <c r="H506" s="314"/>
      <c r="I506" s="315"/>
      <c r="J506" s="311"/>
    </row>
    <row r="507" spans="1:10" ht="14.25" customHeight="1" thickBot="1" x14ac:dyDescent="0.3">
      <c r="A507" s="354" t="s">
        <v>121</v>
      </c>
      <c r="B507" s="355"/>
      <c r="C507" s="370"/>
      <c r="D507" s="353">
        <v>462760</v>
      </c>
      <c r="E507" s="353">
        <v>378564.19</v>
      </c>
      <c r="F507" s="353">
        <v>130018.7</v>
      </c>
      <c r="G507" s="353">
        <v>356027.83</v>
      </c>
      <c r="H507" s="394">
        <v>1327370.72</v>
      </c>
      <c r="I507" s="495"/>
      <c r="J507" s="316">
        <v>1</v>
      </c>
    </row>
    <row r="508" spans="1:10" ht="55.5" customHeight="1" x14ac:dyDescent="0.25">
      <c r="A508" s="562" t="str">
        <f>[12]Лист1!$C$3</f>
        <v>Вістівська гімназія</v>
      </c>
      <c r="B508" s="307" t="s">
        <v>283</v>
      </c>
      <c r="C508" s="82" t="s">
        <v>683</v>
      </c>
      <c r="D508" s="77"/>
      <c r="E508" s="77"/>
      <c r="F508" s="77"/>
      <c r="G508" s="77"/>
      <c r="H508" s="77"/>
      <c r="J508" s="238"/>
    </row>
    <row r="509" spans="1:10" ht="25.5" customHeight="1" x14ac:dyDescent="0.25">
      <c r="A509" s="562"/>
      <c r="B509" s="80" t="s">
        <v>286</v>
      </c>
      <c r="C509" s="236" t="s">
        <v>684</v>
      </c>
      <c r="D509" s="78"/>
      <c r="E509" s="78"/>
      <c r="F509" s="78"/>
      <c r="G509" s="78"/>
      <c r="H509" s="78"/>
      <c r="J509" s="238"/>
    </row>
    <row r="510" spans="1:10" ht="30" x14ac:dyDescent="0.25">
      <c r="A510" s="562"/>
      <c r="B510" s="79" t="s">
        <v>287</v>
      </c>
      <c r="C510" s="79" t="s">
        <v>129</v>
      </c>
      <c r="D510" s="78"/>
      <c r="E510" s="78"/>
      <c r="F510" s="78"/>
      <c r="G510" s="78"/>
      <c r="H510" s="78"/>
      <c r="J510" s="238"/>
    </row>
    <row r="511" spans="1:10" ht="69" customHeight="1" x14ac:dyDescent="0.25">
      <c r="A511" s="562"/>
      <c r="B511" s="79" t="s">
        <v>289</v>
      </c>
      <c r="C511" s="79" t="s">
        <v>781</v>
      </c>
      <c r="D511" s="78"/>
      <c r="E511" s="78"/>
      <c r="F511" s="78"/>
      <c r="G511" s="78"/>
      <c r="H511" s="78"/>
      <c r="J511" s="238"/>
    </row>
    <row r="512" spans="1:10" ht="75" x14ac:dyDescent="0.25">
      <c r="A512" s="562"/>
      <c r="B512" s="79" t="s">
        <v>296</v>
      </c>
      <c r="C512" s="79" t="s">
        <v>782</v>
      </c>
      <c r="D512" s="78"/>
      <c r="E512" s="78"/>
      <c r="F512" s="78"/>
      <c r="G512" s="78"/>
      <c r="H512" s="78"/>
      <c r="J512" s="238"/>
    </row>
    <row r="513" spans="1:10" ht="30" x14ac:dyDescent="0.25">
      <c r="A513" s="562"/>
      <c r="B513" s="222" t="s">
        <v>288</v>
      </c>
      <c r="C513" s="213" t="s">
        <v>643</v>
      </c>
      <c r="D513" s="78"/>
      <c r="E513" s="78"/>
      <c r="F513" s="78"/>
      <c r="G513" s="78"/>
      <c r="H513" s="78"/>
      <c r="J513" s="238"/>
    </row>
    <row r="514" spans="1:10" ht="30" x14ac:dyDescent="0.25">
      <c r="A514" s="562"/>
      <c r="B514" s="127" t="s">
        <v>422</v>
      </c>
      <c r="C514" s="222" t="s">
        <v>285</v>
      </c>
      <c r="D514" s="78"/>
      <c r="E514" s="78"/>
      <c r="F514" s="78"/>
      <c r="G514" s="78"/>
      <c r="H514" s="78"/>
      <c r="J514" s="238"/>
    </row>
    <row r="515" spans="1:10" ht="15.75" thickBot="1" x14ac:dyDescent="0.3">
      <c r="A515" s="563"/>
      <c r="B515" s="87" t="s">
        <v>290</v>
      </c>
      <c r="C515" s="223" t="s">
        <v>604</v>
      </c>
      <c r="D515" s="81"/>
      <c r="E515" s="81"/>
      <c r="F515" s="81"/>
      <c r="G515" s="81"/>
      <c r="H515" s="81"/>
      <c r="J515" s="241"/>
    </row>
    <row r="516" spans="1:10" ht="15.75" customHeight="1" thickBot="1" x14ac:dyDescent="0.3">
      <c r="A516" s="363" t="s">
        <v>4</v>
      </c>
      <c r="B516" s="419"/>
      <c r="C516" s="420"/>
      <c r="D516" s="405">
        <v>19808.45</v>
      </c>
      <c r="E516" s="404">
        <v>129191.27</v>
      </c>
      <c r="F516" s="405">
        <v>196852.7</v>
      </c>
      <c r="G516" s="404">
        <v>195489.57</v>
      </c>
      <c r="H516" s="405">
        <v>541341.99</v>
      </c>
      <c r="J516" s="238">
        <v>1</v>
      </c>
    </row>
    <row r="517" spans="1:10" x14ac:dyDescent="0.25">
      <c r="A517" s="101" t="s">
        <v>305</v>
      </c>
      <c r="B517" s="102" t="s">
        <v>45</v>
      </c>
      <c r="C517" s="48" t="s">
        <v>671</v>
      </c>
      <c r="D517" s="17"/>
      <c r="E517" s="17"/>
      <c r="F517" s="17"/>
      <c r="G517" s="17"/>
      <c r="H517" s="17"/>
      <c r="J517" s="238"/>
    </row>
    <row r="518" spans="1:10" ht="68.25" customHeight="1" x14ac:dyDescent="0.25">
      <c r="A518" s="103"/>
      <c r="B518" s="37" t="s">
        <v>306</v>
      </c>
      <c r="C518" s="37" t="s">
        <v>685</v>
      </c>
      <c r="D518" s="10"/>
      <c r="E518" s="10"/>
      <c r="F518" s="10"/>
      <c r="G518" s="10"/>
      <c r="H518" s="85"/>
      <c r="J518" s="238"/>
    </row>
    <row r="519" spans="1:10" x14ac:dyDescent="0.25">
      <c r="A519" s="103"/>
      <c r="B519" s="50" t="s">
        <v>307</v>
      </c>
      <c r="C519" s="21" t="s">
        <v>686</v>
      </c>
      <c r="D519" s="10"/>
      <c r="E519" s="10"/>
      <c r="F519" s="10"/>
      <c r="G519" s="10"/>
      <c r="H519" s="10"/>
      <c r="J519" s="238"/>
    </row>
    <row r="520" spans="1:10" x14ac:dyDescent="0.25">
      <c r="A520" s="469"/>
      <c r="B520" s="86" t="s">
        <v>308</v>
      </c>
      <c r="C520" s="10" t="s">
        <v>687</v>
      </c>
      <c r="D520" s="10"/>
      <c r="E520" s="10"/>
      <c r="F520" s="10"/>
      <c r="G520" s="10"/>
      <c r="H520" s="10"/>
      <c r="J520" s="238"/>
    </row>
    <row r="521" spans="1:10" ht="60" x14ac:dyDescent="0.25">
      <c r="A521" s="472"/>
      <c r="B521" s="50" t="s">
        <v>293</v>
      </c>
      <c r="C521" s="21" t="s">
        <v>783</v>
      </c>
      <c r="D521" s="10"/>
      <c r="E521" s="10"/>
      <c r="F521" s="10"/>
      <c r="G521" s="10"/>
      <c r="H521" s="10"/>
      <c r="J521" s="238"/>
    </row>
    <row r="522" spans="1:10" ht="54.75" customHeight="1" x14ac:dyDescent="0.25">
      <c r="A522" s="103"/>
      <c r="B522" s="37" t="s">
        <v>309</v>
      </c>
      <c r="C522" s="37" t="s">
        <v>688</v>
      </c>
      <c r="D522" s="10"/>
      <c r="E522" s="10"/>
      <c r="F522" s="10"/>
      <c r="G522" s="10"/>
      <c r="H522" s="10"/>
      <c r="J522" s="238"/>
    </row>
    <row r="523" spans="1:10" ht="30" x14ac:dyDescent="0.25">
      <c r="A523" s="103"/>
      <c r="B523" s="37" t="s">
        <v>310</v>
      </c>
      <c r="C523" s="11" t="s">
        <v>689</v>
      </c>
      <c r="D523" s="10"/>
      <c r="E523" s="10"/>
      <c r="F523" s="10"/>
      <c r="G523" s="10"/>
      <c r="H523" s="10"/>
      <c r="J523" s="238"/>
    </row>
    <row r="524" spans="1:10" ht="30" x14ac:dyDescent="0.25">
      <c r="A524" s="103"/>
      <c r="B524" s="21" t="s">
        <v>317</v>
      </c>
      <c r="C524" s="37" t="s">
        <v>690</v>
      </c>
      <c r="D524" s="10"/>
      <c r="E524" s="10"/>
      <c r="F524" s="10"/>
      <c r="G524" s="10"/>
      <c r="H524" s="85"/>
      <c r="J524" s="242"/>
    </row>
    <row r="525" spans="1:10" x14ac:dyDescent="0.25">
      <c r="A525" s="103"/>
      <c r="B525" s="88" t="s">
        <v>311</v>
      </c>
      <c r="C525" s="21" t="s">
        <v>717</v>
      </c>
      <c r="D525" s="10"/>
      <c r="E525" s="10"/>
      <c r="F525" s="10"/>
      <c r="G525" s="10"/>
      <c r="H525" s="10"/>
      <c r="J525" s="238"/>
    </row>
    <row r="526" spans="1:10" x14ac:dyDescent="0.25">
      <c r="A526" s="103"/>
      <c r="B526" s="21" t="s">
        <v>312</v>
      </c>
      <c r="C526" s="21" t="s">
        <v>313</v>
      </c>
      <c r="D526" s="10"/>
      <c r="E526" s="10"/>
      <c r="F526" s="10"/>
      <c r="G526" s="10"/>
      <c r="H526" s="10"/>
      <c r="J526" s="238"/>
    </row>
    <row r="527" spans="1:10" x14ac:dyDescent="0.25">
      <c r="A527" s="103"/>
      <c r="B527" s="37" t="s">
        <v>314</v>
      </c>
      <c r="C527" s="21" t="s">
        <v>716</v>
      </c>
      <c r="D527" s="10"/>
      <c r="E527" s="10"/>
      <c r="F527" s="10"/>
      <c r="G527" s="10"/>
      <c r="H527" s="10"/>
      <c r="J527" s="238"/>
    </row>
    <row r="528" spans="1:10" ht="24.75" customHeight="1" x14ac:dyDescent="0.25">
      <c r="A528" s="103"/>
      <c r="B528" s="21" t="s">
        <v>290</v>
      </c>
      <c r="C528" s="37" t="s">
        <v>604</v>
      </c>
      <c r="D528" s="10"/>
      <c r="E528" s="10"/>
      <c r="F528" s="10"/>
      <c r="G528" s="10"/>
      <c r="H528" s="10"/>
      <c r="J528" s="238"/>
    </row>
    <row r="529" spans="1:10" x14ac:dyDescent="0.25">
      <c r="A529" s="103"/>
      <c r="B529" s="21" t="s">
        <v>315</v>
      </c>
      <c r="C529" s="37" t="s">
        <v>691</v>
      </c>
      <c r="D529" s="10" t="s">
        <v>692</v>
      </c>
      <c r="E529" s="10"/>
      <c r="F529" s="10"/>
      <c r="G529" s="10"/>
      <c r="H529" s="10"/>
      <c r="J529" s="238"/>
    </row>
    <row r="530" spans="1:10" ht="68.25" customHeight="1" x14ac:dyDescent="0.25">
      <c r="A530" s="103"/>
      <c r="B530" s="11" t="s">
        <v>316</v>
      </c>
      <c r="C530" s="37" t="s">
        <v>784</v>
      </c>
      <c r="D530" s="10"/>
      <c r="E530" s="10"/>
      <c r="F530" s="10"/>
      <c r="G530" s="10"/>
      <c r="H530" s="10"/>
      <c r="J530" s="238"/>
    </row>
    <row r="531" spans="1:10" ht="54" customHeight="1" x14ac:dyDescent="0.25">
      <c r="A531" s="103"/>
      <c r="B531" s="37" t="s">
        <v>283</v>
      </c>
      <c r="C531" s="37" t="s">
        <v>693</v>
      </c>
      <c r="D531" s="10"/>
      <c r="E531" s="10"/>
      <c r="F531" s="10"/>
      <c r="G531" s="10"/>
      <c r="H531" s="10"/>
      <c r="J531" s="238"/>
    </row>
    <row r="532" spans="1:10" ht="30.75" thickBot="1" x14ac:dyDescent="0.3">
      <c r="A532" s="104"/>
      <c r="B532" s="84" t="s">
        <v>323</v>
      </c>
      <c r="C532" s="84" t="s">
        <v>694</v>
      </c>
      <c r="D532" s="35"/>
      <c r="E532" s="35"/>
      <c r="F532" s="35"/>
      <c r="G532" s="35"/>
      <c r="H532" s="35"/>
      <c r="J532" s="238"/>
    </row>
    <row r="533" spans="1:10" ht="15.75" thickBot="1" x14ac:dyDescent="0.3">
      <c r="A533" s="350" t="s">
        <v>4</v>
      </c>
      <c r="B533" s="422"/>
      <c r="C533" s="422"/>
      <c r="D533" s="363">
        <v>258570.95</v>
      </c>
      <c r="E533" s="423">
        <v>771672.15</v>
      </c>
      <c r="F533" s="363">
        <v>322184.49</v>
      </c>
      <c r="G533" s="363">
        <v>885058.16</v>
      </c>
      <c r="H533" s="363">
        <f>D533+E533+F533+G533</f>
        <v>2237485.75</v>
      </c>
      <c r="J533" s="238">
        <v>1</v>
      </c>
    </row>
    <row r="534" spans="1:10" ht="108" customHeight="1" x14ac:dyDescent="0.25">
      <c r="A534" s="165" t="s">
        <v>418</v>
      </c>
      <c r="B534" s="330" t="s">
        <v>381</v>
      </c>
      <c r="C534" s="89" t="s">
        <v>785</v>
      </c>
      <c r="D534" s="22"/>
      <c r="E534" s="22"/>
      <c r="F534" s="22"/>
      <c r="G534" s="22"/>
      <c r="H534" s="22"/>
      <c r="J534" s="238"/>
    </row>
    <row r="535" spans="1:10" ht="30" x14ac:dyDescent="0.25">
      <c r="A535" s="116"/>
      <c r="B535" s="99" t="s">
        <v>110</v>
      </c>
      <c r="C535" s="21" t="s">
        <v>718</v>
      </c>
      <c r="D535" s="10"/>
      <c r="E535" s="10"/>
      <c r="F535" s="10"/>
      <c r="G535" s="10"/>
      <c r="H535" s="10"/>
      <c r="J535" s="238"/>
    </row>
    <row r="536" spans="1:10" ht="45.75" thickBot="1" x14ac:dyDescent="0.3">
      <c r="A536" s="116"/>
      <c r="B536" s="125" t="s">
        <v>283</v>
      </c>
      <c r="C536" s="75" t="s">
        <v>719</v>
      </c>
      <c r="D536" s="35"/>
      <c r="E536" s="35"/>
      <c r="F536" s="35"/>
      <c r="G536" s="35"/>
      <c r="H536" s="35"/>
      <c r="J536" s="238"/>
    </row>
    <row r="537" spans="1:10" x14ac:dyDescent="0.25">
      <c r="A537" s="480" t="s">
        <v>121</v>
      </c>
      <c r="B537" s="496"/>
      <c r="C537" s="476"/>
      <c r="D537" s="497"/>
      <c r="E537" s="477">
        <v>55578.89</v>
      </c>
      <c r="F537" s="477">
        <v>60030.36</v>
      </c>
      <c r="G537" s="482">
        <v>183679</v>
      </c>
      <c r="H537" s="482">
        <v>299288.25</v>
      </c>
      <c r="J537" s="238">
        <v>1</v>
      </c>
    </row>
    <row r="538" spans="1:10" ht="45" x14ac:dyDescent="0.25">
      <c r="A538" s="74" t="s">
        <v>419</v>
      </c>
      <c r="B538" s="131" t="s">
        <v>283</v>
      </c>
      <c r="C538" s="21" t="s">
        <v>720</v>
      </c>
      <c r="D538" s="10"/>
      <c r="E538" s="10"/>
      <c r="F538" s="10"/>
      <c r="G538" s="10"/>
      <c r="H538" s="10"/>
      <c r="J538" s="238"/>
    </row>
    <row r="539" spans="1:10" ht="35.25" customHeight="1" x14ac:dyDescent="0.25">
      <c r="A539" s="116"/>
      <c r="B539" s="95" t="str">
        <f>$B$430</f>
        <v>Ів-Франківське  державне підприємство по торгівлі</v>
      </c>
      <c r="C539" s="37" t="s">
        <v>328</v>
      </c>
      <c r="D539" s="10"/>
      <c r="E539" s="10"/>
      <c r="F539" s="10"/>
      <c r="G539" s="10"/>
      <c r="H539" s="10"/>
      <c r="J539" s="238"/>
    </row>
    <row r="540" spans="1:10" ht="60" x14ac:dyDescent="0.25">
      <c r="A540" s="116"/>
      <c r="B540" s="112" t="s">
        <v>110</v>
      </c>
      <c r="C540" s="21" t="s">
        <v>695</v>
      </c>
      <c r="D540" s="10"/>
      <c r="E540" s="10"/>
      <c r="F540" s="10"/>
      <c r="G540" s="10"/>
      <c r="H540" s="10"/>
      <c r="J540" s="238"/>
    </row>
    <row r="541" spans="1:10" x14ac:dyDescent="0.25">
      <c r="A541" s="116"/>
      <c r="B541" s="112" t="s">
        <v>45</v>
      </c>
      <c r="C541" s="21" t="s">
        <v>696</v>
      </c>
      <c r="D541" s="10"/>
      <c r="E541" s="10"/>
      <c r="F541" s="10"/>
      <c r="G541" s="10"/>
      <c r="H541" s="10"/>
      <c r="J541" s="244"/>
    </row>
    <row r="542" spans="1:10" x14ac:dyDescent="0.25">
      <c r="A542" s="116"/>
      <c r="B542" s="99" t="s">
        <v>420</v>
      </c>
      <c r="C542" s="21" t="s">
        <v>421</v>
      </c>
      <c r="D542" s="10"/>
      <c r="E542" s="10"/>
      <c r="F542" s="10"/>
      <c r="G542" s="10"/>
      <c r="H542" s="10"/>
      <c r="J542" s="238"/>
    </row>
    <row r="543" spans="1:10" x14ac:dyDescent="0.25">
      <c r="A543" s="116"/>
      <c r="B543" s="99" t="s">
        <v>293</v>
      </c>
      <c r="C543" s="21" t="s">
        <v>102</v>
      </c>
      <c r="D543" s="10"/>
      <c r="E543" s="10"/>
      <c r="F543" s="10"/>
      <c r="G543" s="10"/>
      <c r="H543" s="10"/>
      <c r="J543" s="238"/>
    </row>
    <row r="544" spans="1:10" ht="30" x14ac:dyDescent="0.25">
      <c r="A544" s="116"/>
      <c r="B544" s="95" t="s">
        <v>422</v>
      </c>
      <c r="C544" s="37" t="s">
        <v>285</v>
      </c>
      <c r="D544" s="10"/>
      <c r="E544" s="10"/>
      <c r="F544" s="10"/>
      <c r="G544" s="10"/>
      <c r="H544" s="10"/>
      <c r="J544" s="238"/>
    </row>
    <row r="545" spans="1:10" ht="66" customHeight="1" x14ac:dyDescent="0.25">
      <c r="A545" s="116"/>
      <c r="B545" s="130" t="s">
        <v>381</v>
      </c>
      <c r="C545" s="37" t="s">
        <v>786</v>
      </c>
      <c r="D545" s="10"/>
      <c r="E545" s="10"/>
      <c r="F545" s="10"/>
      <c r="G545" s="10"/>
      <c r="H545" s="10"/>
      <c r="J545" s="238"/>
    </row>
    <row r="546" spans="1:10" ht="19.5" customHeight="1" x14ac:dyDescent="0.25">
      <c r="A546" s="116"/>
      <c r="B546" s="99" t="s">
        <v>423</v>
      </c>
      <c r="C546" s="21" t="s">
        <v>604</v>
      </c>
      <c r="D546" s="10"/>
      <c r="E546" s="10"/>
      <c r="F546" s="10"/>
      <c r="G546" s="10"/>
      <c r="H546" s="10"/>
      <c r="J546" s="238"/>
    </row>
    <row r="547" spans="1:10" ht="30" x14ac:dyDescent="0.25">
      <c r="A547" s="116"/>
      <c r="B547" s="112" t="str">
        <f t="shared" ref="B547:C547" si="1">B405</f>
        <v>БО"Іскра"</v>
      </c>
      <c r="C547" s="21" t="str">
        <f t="shared" si="1"/>
        <v>безкоштовне харчування учнів</v>
      </c>
      <c r="D547" s="10"/>
      <c r="E547" s="10"/>
      <c r="F547" s="10"/>
      <c r="G547" s="10"/>
      <c r="H547" s="10"/>
      <c r="J547" s="238"/>
    </row>
    <row r="548" spans="1:10" x14ac:dyDescent="0.25">
      <c r="A548" s="116"/>
      <c r="B548" s="99" t="s">
        <v>372</v>
      </c>
      <c r="C548" s="10" t="s">
        <v>342</v>
      </c>
      <c r="D548" s="10"/>
      <c r="E548" s="10"/>
      <c r="F548" s="10"/>
      <c r="G548" s="10"/>
      <c r="H548" s="10"/>
      <c r="J548" s="238"/>
    </row>
    <row r="549" spans="1:10" x14ac:dyDescent="0.25">
      <c r="A549" s="116"/>
      <c r="B549" s="99" t="s">
        <v>424</v>
      </c>
      <c r="C549" s="10" t="s">
        <v>383</v>
      </c>
      <c r="D549" s="10"/>
      <c r="E549" s="10"/>
      <c r="F549" s="10"/>
      <c r="G549" s="10"/>
      <c r="H549" s="10"/>
      <c r="J549" s="238"/>
    </row>
    <row r="550" spans="1:10" ht="15.75" thickBot="1" x14ac:dyDescent="0.3">
      <c r="A550" s="116"/>
      <c r="B550" s="121" t="s">
        <v>425</v>
      </c>
      <c r="C550" s="35" t="s">
        <v>337</v>
      </c>
      <c r="D550" s="35"/>
      <c r="E550" s="35"/>
      <c r="F550" s="35"/>
      <c r="G550" s="35"/>
      <c r="H550" s="35"/>
      <c r="J550" s="238"/>
    </row>
    <row r="551" spans="1:10" ht="15.75" thickBot="1" x14ac:dyDescent="0.3">
      <c r="A551" s="363" t="s">
        <v>121</v>
      </c>
      <c r="B551" s="407"/>
      <c r="C551" s="334"/>
      <c r="D551" s="353">
        <v>57118.7</v>
      </c>
      <c r="E551" s="353">
        <v>208337.2</v>
      </c>
      <c r="F551" s="353">
        <v>181521.81</v>
      </c>
      <c r="G551" s="353">
        <v>269181.28999999998</v>
      </c>
      <c r="H551" s="353">
        <f>[13]Лист1!$G$76</f>
        <v>716159</v>
      </c>
      <c r="J551" s="238">
        <v>1</v>
      </c>
    </row>
    <row r="552" spans="1:10" ht="75" x14ac:dyDescent="0.25">
      <c r="A552" s="91" t="s">
        <v>426</v>
      </c>
      <c r="B552" s="124" t="s">
        <v>381</v>
      </c>
      <c r="C552" s="89" t="s">
        <v>703</v>
      </c>
      <c r="D552" s="22"/>
      <c r="E552" s="22"/>
      <c r="F552" s="22"/>
      <c r="G552" s="22"/>
      <c r="H552" s="22"/>
      <c r="J552" s="238"/>
    </row>
    <row r="553" spans="1:10" x14ac:dyDescent="0.25">
      <c r="A553" s="116"/>
      <c r="B553" s="99" t="s">
        <v>60</v>
      </c>
      <c r="C553" s="21" t="s">
        <v>697</v>
      </c>
      <c r="D553" s="10"/>
      <c r="E553" s="10"/>
      <c r="F553" s="10"/>
      <c r="G553" s="10"/>
      <c r="H553" s="10"/>
      <c r="J553" s="238"/>
    </row>
    <row r="554" spans="1:10" ht="30" x14ac:dyDescent="0.25">
      <c r="A554" s="116"/>
      <c r="B554" s="112" t="s">
        <v>293</v>
      </c>
      <c r="C554" s="21" t="s">
        <v>698</v>
      </c>
      <c r="D554" s="10"/>
      <c r="E554" s="10"/>
      <c r="F554" s="10"/>
      <c r="G554" s="10"/>
      <c r="H554" s="10"/>
      <c r="J554" s="238"/>
    </row>
    <row r="555" spans="1:10" x14ac:dyDescent="0.25">
      <c r="A555" s="116"/>
      <c r="B555" s="99" t="str">
        <f>$B$541</f>
        <v>ГО "Чисті серця Калуш"</v>
      </c>
      <c r="C555" s="21" t="s">
        <v>699</v>
      </c>
      <c r="D555" s="10"/>
      <c r="E555" s="10"/>
      <c r="F555" s="10"/>
      <c r="G555" s="10"/>
      <c r="H555" s="10"/>
      <c r="J555" s="238"/>
    </row>
    <row r="556" spans="1:10" ht="33" customHeight="1" x14ac:dyDescent="0.25">
      <c r="A556" s="116"/>
      <c r="B556" s="95" t="s">
        <v>427</v>
      </c>
      <c r="C556" s="37" t="s">
        <v>700</v>
      </c>
      <c r="D556" s="10"/>
      <c r="E556" s="10"/>
      <c r="F556" s="10"/>
      <c r="G556" s="10"/>
      <c r="H556" s="10"/>
      <c r="J556" s="238"/>
    </row>
    <row r="557" spans="1:10" x14ac:dyDescent="0.25">
      <c r="A557" s="116"/>
      <c r="B557" s="99" t="s">
        <v>428</v>
      </c>
      <c r="C557" s="21" t="s">
        <v>604</v>
      </c>
      <c r="D557" s="10"/>
      <c r="E557" s="10"/>
      <c r="F557" s="10"/>
      <c r="G557" s="10"/>
      <c r="H557" s="10"/>
      <c r="J557" s="238"/>
    </row>
    <row r="558" spans="1:10" ht="30" x14ac:dyDescent="0.25">
      <c r="A558" s="116"/>
      <c r="B558" s="95" t="s">
        <v>30</v>
      </c>
      <c r="C558" s="37" t="s">
        <v>701</v>
      </c>
      <c r="D558" s="10"/>
      <c r="E558" s="10"/>
      <c r="F558" s="10"/>
      <c r="G558" s="10"/>
      <c r="H558" s="10"/>
      <c r="J558" s="238"/>
    </row>
    <row r="559" spans="1:10" ht="24" customHeight="1" thickBot="1" x14ac:dyDescent="0.3">
      <c r="A559" s="116"/>
      <c r="B559" s="96" t="s">
        <v>283</v>
      </c>
      <c r="C559" s="84" t="s">
        <v>429</v>
      </c>
      <c r="D559" s="35"/>
      <c r="E559" s="35"/>
      <c r="F559" s="35"/>
      <c r="G559" s="35"/>
      <c r="H559" s="35"/>
      <c r="J559" s="241"/>
    </row>
    <row r="560" spans="1:10" ht="15.75" thickBot="1" x14ac:dyDescent="0.3">
      <c r="A560" s="363" t="s">
        <v>121</v>
      </c>
      <c r="B560" s="407"/>
      <c r="C560" s="351"/>
      <c r="D560" s="353">
        <v>143643.1</v>
      </c>
      <c r="E560" s="353">
        <v>387382.73</v>
      </c>
      <c r="F560" s="353">
        <v>21.6</v>
      </c>
      <c r="G560" s="353">
        <v>4519515.16</v>
      </c>
      <c r="H560" s="353">
        <v>5050562.59</v>
      </c>
      <c r="J560" s="238">
        <v>1</v>
      </c>
    </row>
    <row r="561" spans="1:10" ht="45" x14ac:dyDescent="0.25">
      <c r="A561" s="165" t="s">
        <v>430</v>
      </c>
      <c r="B561" s="124" t="s">
        <v>283</v>
      </c>
      <c r="C561" s="89" t="s">
        <v>702</v>
      </c>
      <c r="D561" s="22"/>
      <c r="E561" s="22"/>
      <c r="F561" s="22"/>
      <c r="G561" s="22"/>
      <c r="H561" s="22"/>
      <c r="J561" s="238"/>
    </row>
    <row r="562" spans="1:10" ht="30" x14ac:dyDescent="0.25">
      <c r="A562" s="116"/>
      <c r="B562" s="112" t="str">
        <f>$B$541</f>
        <v>ГО "Чисті серця Калуш"</v>
      </c>
      <c r="C562" s="21" t="s">
        <v>721</v>
      </c>
      <c r="D562" s="10"/>
      <c r="E562" s="10"/>
      <c r="F562" s="10"/>
      <c r="G562" s="10"/>
      <c r="H562" s="10"/>
      <c r="J562" s="238"/>
    </row>
    <row r="563" spans="1:10" x14ac:dyDescent="0.25">
      <c r="A563" s="116"/>
      <c r="B563" s="99" t="s">
        <v>293</v>
      </c>
      <c r="C563" s="21" t="s">
        <v>704</v>
      </c>
      <c r="D563" s="10"/>
      <c r="E563" s="10"/>
      <c r="F563" s="10"/>
      <c r="G563" s="10"/>
      <c r="H563" s="10"/>
      <c r="J563" s="238"/>
    </row>
    <row r="564" spans="1:10" ht="80.25" customHeight="1" x14ac:dyDescent="0.25">
      <c r="A564" s="116"/>
      <c r="B564" s="124" t="s">
        <v>381</v>
      </c>
      <c r="C564" s="37" t="s">
        <v>722</v>
      </c>
      <c r="D564" s="10"/>
      <c r="E564" s="10"/>
      <c r="F564" s="10"/>
      <c r="G564" s="10"/>
      <c r="H564" s="10"/>
      <c r="J564" s="238"/>
    </row>
    <row r="565" spans="1:10" ht="36" customHeight="1" x14ac:dyDescent="0.25">
      <c r="A565" s="116"/>
      <c r="B565" s="95" t="s">
        <v>431</v>
      </c>
      <c r="C565" s="37" t="s">
        <v>643</v>
      </c>
      <c r="D565" s="10"/>
      <c r="E565" s="10"/>
      <c r="F565" s="10"/>
      <c r="G565" s="10"/>
      <c r="H565" s="10"/>
      <c r="J565" s="238"/>
    </row>
    <row r="566" spans="1:10" ht="30" x14ac:dyDescent="0.25">
      <c r="A566" s="116"/>
      <c r="B566" s="95" t="s">
        <v>422</v>
      </c>
      <c r="C566" s="37" t="s">
        <v>432</v>
      </c>
      <c r="D566" s="10"/>
      <c r="E566" s="10"/>
      <c r="F566" s="10"/>
      <c r="G566" s="10"/>
      <c r="H566" s="10"/>
      <c r="J566" s="238"/>
    </row>
    <row r="567" spans="1:10" ht="45" x14ac:dyDescent="0.25">
      <c r="A567" s="116"/>
      <c r="B567" s="94" t="s">
        <v>433</v>
      </c>
      <c r="C567" s="11" t="s">
        <v>643</v>
      </c>
      <c r="D567" s="10"/>
      <c r="E567" s="10"/>
      <c r="F567" s="10"/>
      <c r="G567" s="10"/>
      <c r="H567" s="10"/>
      <c r="J567" s="238"/>
    </row>
    <row r="568" spans="1:10" ht="30.75" thickBot="1" x14ac:dyDescent="0.3">
      <c r="A568" s="116"/>
      <c r="B568" s="96" t="s">
        <v>52</v>
      </c>
      <c r="C568" s="206" t="s">
        <v>643</v>
      </c>
      <c r="D568" s="35"/>
      <c r="E568" s="35"/>
      <c r="F568" s="35"/>
      <c r="G568" s="35"/>
      <c r="H568" s="35"/>
      <c r="J568" s="241"/>
    </row>
    <row r="569" spans="1:10" ht="15.75" thickBot="1" x14ac:dyDescent="0.3">
      <c r="A569" s="414" t="s">
        <v>121</v>
      </c>
      <c r="B569" s="406"/>
      <c r="C569" s="351"/>
      <c r="D569" s="353">
        <v>17765.759999999998</v>
      </c>
      <c r="E569" s="353">
        <v>10276</v>
      </c>
      <c r="F569" s="353">
        <v>9</v>
      </c>
      <c r="G569" s="353">
        <v>301023.2</v>
      </c>
      <c r="H569" s="353">
        <v>329073.96000000002</v>
      </c>
      <c r="J569" s="238">
        <v>1</v>
      </c>
    </row>
    <row r="570" spans="1:10" x14ac:dyDescent="0.25">
      <c r="A570" s="74" t="s">
        <v>434</v>
      </c>
      <c r="B570" s="93" t="s">
        <v>435</v>
      </c>
      <c r="C570" s="40" t="s">
        <v>705</v>
      </c>
      <c r="D570" s="22"/>
      <c r="E570" s="22"/>
      <c r="F570" s="22"/>
      <c r="G570" s="22"/>
      <c r="H570" s="22"/>
      <c r="J570" s="238"/>
    </row>
    <row r="571" spans="1:10" x14ac:dyDescent="0.25">
      <c r="A571" s="116"/>
      <c r="B571" s="95" t="s">
        <v>436</v>
      </c>
      <c r="C571" s="21" t="s">
        <v>705</v>
      </c>
      <c r="D571" s="10"/>
      <c r="E571" s="10"/>
      <c r="F571" s="10"/>
      <c r="G571" s="10"/>
      <c r="H571" s="10"/>
      <c r="J571" s="238"/>
    </row>
    <row r="572" spans="1:10" x14ac:dyDescent="0.25">
      <c r="A572" s="116"/>
      <c r="B572" s="95" t="s">
        <v>437</v>
      </c>
      <c r="C572" s="21" t="s">
        <v>705</v>
      </c>
      <c r="D572" s="10"/>
      <c r="E572" s="10"/>
      <c r="F572" s="10"/>
      <c r="G572" s="10"/>
      <c r="H572" s="10"/>
      <c r="J572" s="238"/>
    </row>
    <row r="573" spans="1:10" ht="18" customHeight="1" x14ac:dyDescent="0.25">
      <c r="A573" s="116"/>
      <c r="B573" s="95" t="s">
        <v>438</v>
      </c>
      <c r="C573" s="37" t="s">
        <v>706</v>
      </c>
      <c r="D573" s="10"/>
      <c r="E573" s="10"/>
      <c r="F573" s="10"/>
      <c r="G573" s="10"/>
      <c r="H573" s="10"/>
      <c r="J573" s="238"/>
    </row>
    <row r="574" spans="1:10" x14ac:dyDescent="0.25">
      <c r="A574" s="116"/>
      <c r="B574" s="95" t="s">
        <v>439</v>
      </c>
      <c r="C574" s="21" t="s">
        <v>705</v>
      </c>
      <c r="D574" s="10"/>
      <c r="E574" s="10"/>
      <c r="F574" s="10"/>
      <c r="G574" s="10"/>
      <c r="H574" s="10"/>
      <c r="J574" s="238"/>
    </row>
    <row r="575" spans="1:10" x14ac:dyDescent="0.25">
      <c r="A575" s="116"/>
      <c r="B575" s="95" t="s">
        <v>440</v>
      </c>
      <c r="C575" s="21" t="s">
        <v>706</v>
      </c>
      <c r="D575" s="10"/>
      <c r="E575" s="10"/>
      <c r="F575" s="10"/>
      <c r="G575" s="10"/>
      <c r="H575" s="10"/>
      <c r="J575" s="238"/>
    </row>
    <row r="576" spans="1:10" x14ac:dyDescent="0.25">
      <c r="A576" s="116"/>
      <c r="B576" s="95" t="s">
        <v>441</v>
      </c>
      <c r="C576" s="50" t="s">
        <v>705</v>
      </c>
      <c r="D576" s="10"/>
      <c r="E576" s="10"/>
      <c r="F576" s="10"/>
      <c r="G576" s="10"/>
      <c r="H576" s="10"/>
      <c r="J576" s="238"/>
    </row>
    <row r="577" spans="1:10" x14ac:dyDescent="0.25">
      <c r="A577" s="116"/>
      <c r="B577" s="95" t="s">
        <v>442</v>
      </c>
      <c r="C577" s="10" t="s">
        <v>443</v>
      </c>
      <c r="D577" s="10"/>
      <c r="E577" s="10"/>
      <c r="F577" s="10"/>
      <c r="G577" s="10"/>
      <c r="H577" s="10"/>
      <c r="J577" s="243"/>
    </row>
    <row r="578" spans="1:10" x14ac:dyDescent="0.25">
      <c r="A578" s="116"/>
      <c r="B578" s="95" t="s">
        <v>444</v>
      </c>
      <c r="C578" s="10" t="s">
        <v>706</v>
      </c>
      <c r="D578" s="10"/>
      <c r="E578" s="10"/>
      <c r="F578" s="10"/>
      <c r="G578" s="10"/>
      <c r="H578" s="10"/>
      <c r="J578" s="238"/>
    </row>
    <row r="579" spans="1:10" ht="30" x14ac:dyDescent="0.25">
      <c r="A579" s="116"/>
      <c r="B579" s="94" t="s">
        <v>381</v>
      </c>
      <c r="C579" s="21" t="s">
        <v>707</v>
      </c>
      <c r="D579" s="10"/>
      <c r="E579" s="10"/>
      <c r="F579" s="10"/>
      <c r="G579" s="10"/>
      <c r="H579" s="10"/>
      <c r="J579" s="238"/>
    </row>
    <row r="580" spans="1:10" ht="30.75" customHeight="1" x14ac:dyDescent="0.25">
      <c r="A580" s="116"/>
      <c r="B580" s="95" t="s">
        <v>30</v>
      </c>
      <c r="C580" s="50" t="s">
        <v>102</v>
      </c>
      <c r="D580" s="10"/>
      <c r="E580" s="10"/>
      <c r="F580" s="10"/>
      <c r="G580" s="10"/>
      <c r="H580" s="10"/>
      <c r="J580" s="238"/>
    </row>
    <row r="581" spans="1:10" ht="15.75" thickBot="1" x14ac:dyDescent="0.3">
      <c r="A581" s="116"/>
      <c r="B581" s="96" t="s">
        <v>445</v>
      </c>
      <c r="C581" s="75" t="s">
        <v>637</v>
      </c>
      <c r="D581" s="35"/>
      <c r="E581" s="35"/>
      <c r="F581" s="35"/>
      <c r="G581" s="35"/>
      <c r="H581" s="35"/>
      <c r="J581" s="238"/>
    </row>
    <row r="582" spans="1:10" ht="15.75" thickBot="1" x14ac:dyDescent="0.3">
      <c r="A582" s="414" t="s">
        <v>121</v>
      </c>
      <c r="B582" s="406"/>
      <c r="C582" s="334"/>
      <c r="D582" s="353">
        <v>110533</v>
      </c>
      <c r="E582" s="353">
        <v>36530</v>
      </c>
      <c r="F582" s="353">
        <v>356606.34</v>
      </c>
      <c r="G582" s="353"/>
      <c r="H582" s="353">
        <f>D582+E582+F582</f>
        <v>503669.34</v>
      </c>
      <c r="J582" s="238">
        <v>1</v>
      </c>
    </row>
    <row r="583" spans="1:10" ht="34.5" customHeight="1" x14ac:dyDescent="0.25">
      <c r="A583" s="74" t="s">
        <v>446</v>
      </c>
      <c r="B583" s="124" t="s">
        <v>283</v>
      </c>
      <c r="C583" s="89" t="s">
        <v>708</v>
      </c>
      <c r="D583" s="40"/>
      <c r="E583" s="40"/>
      <c r="F583" s="22"/>
      <c r="G583" s="22"/>
      <c r="H583" s="22"/>
      <c r="J583" s="238"/>
    </row>
    <row r="584" spans="1:10" ht="29.25" customHeight="1" x14ac:dyDescent="0.25">
      <c r="A584" s="116"/>
      <c r="B584" s="94" t="str">
        <f>$B$562</f>
        <v>ГО "Чисті серця Калуш"</v>
      </c>
      <c r="C584" s="21" t="s">
        <v>709</v>
      </c>
      <c r="D584" s="10"/>
      <c r="E584" s="10"/>
      <c r="F584" s="10"/>
      <c r="G584" s="10"/>
      <c r="H584" s="10"/>
      <c r="J584" s="238"/>
    </row>
    <row r="585" spans="1:10" ht="30" customHeight="1" x14ac:dyDescent="0.25">
      <c r="A585" s="116"/>
      <c r="B585" s="95" t="s">
        <v>431</v>
      </c>
      <c r="C585" s="37" t="s">
        <v>643</v>
      </c>
      <c r="D585" s="10"/>
      <c r="E585" s="10"/>
      <c r="F585" s="10"/>
      <c r="G585" s="10"/>
      <c r="H585" s="10"/>
      <c r="J585" s="238"/>
    </row>
    <row r="586" spans="1:10" ht="66.75" customHeight="1" x14ac:dyDescent="0.25">
      <c r="A586" s="116"/>
      <c r="B586" s="94" t="s">
        <v>381</v>
      </c>
      <c r="C586" s="37" t="s">
        <v>450</v>
      </c>
      <c r="D586" s="21"/>
      <c r="E586" s="21"/>
      <c r="F586" s="21"/>
      <c r="G586" s="10"/>
      <c r="H586" s="10"/>
      <c r="J586" s="238"/>
    </row>
    <row r="587" spans="1:10" ht="30" x14ac:dyDescent="0.25">
      <c r="A587" s="116"/>
      <c r="B587" s="95" t="s">
        <v>422</v>
      </c>
      <c r="C587" s="37" t="s">
        <v>155</v>
      </c>
      <c r="D587" s="10"/>
      <c r="E587" s="10"/>
      <c r="F587" s="10"/>
      <c r="G587" s="10"/>
      <c r="H587" s="10"/>
      <c r="J587" s="238"/>
    </row>
    <row r="588" spans="1:10" ht="30" customHeight="1" x14ac:dyDescent="0.25">
      <c r="A588" s="116"/>
      <c r="B588" s="95" t="s">
        <v>447</v>
      </c>
      <c r="C588" s="37" t="s">
        <v>643</v>
      </c>
      <c r="D588" s="10"/>
      <c r="E588" s="10"/>
      <c r="F588" s="10"/>
      <c r="G588" s="10"/>
      <c r="H588" s="10"/>
      <c r="J588" s="238"/>
    </row>
    <row r="589" spans="1:10" ht="30" x14ac:dyDescent="0.25">
      <c r="A589" s="116"/>
      <c r="B589" s="96" t="s">
        <v>52</v>
      </c>
      <c r="C589" s="206" t="s">
        <v>643</v>
      </c>
      <c r="D589" s="10"/>
      <c r="E589" s="10"/>
      <c r="F589" s="10"/>
      <c r="G589" s="10"/>
      <c r="H589" s="10"/>
      <c r="J589" s="238"/>
    </row>
    <row r="590" spans="1:10" ht="37.5" customHeight="1" x14ac:dyDescent="0.25">
      <c r="A590" s="116"/>
      <c r="B590" s="94" t="s">
        <v>30</v>
      </c>
      <c r="C590" s="37" t="s">
        <v>710</v>
      </c>
      <c r="D590" s="10"/>
      <c r="E590" s="10"/>
      <c r="F590" s="10"/>
      <c r="G590" s="10"/>
      <c r="H590" s="10"/>
      <c r="J590" s="241"/>
    </row>
    <row r="591" spans="1:10" x14ac:dyDescent="0.25">
      <c r="A591" s="116"/>
      <c r="B591" s="95" t="s">
        <v>448</v>
      </c>
      <c r="C591" s="10" t="s">
        <v>449</v>
      </c>
      <c r="D591" s="10"/>
      <c r="E591" s="10"/>
      <c r="F591" s="10"/>
      <c r="G591" s="10"/>
      <c r="H591" s="10"/>
      <c r="J591" s="238"/>
    </row>
    <row r="592" spans="1:10" ht="15.75" thickBot="1" x14ac:dyDescent="0.3">
      <c r="A592" s="116"/>
      <c r="B592" s="96" t="s">
        <v>469</v>
      </c>
      <c r="C592" s="35" t="s">
        <v>342</v>
      </c>
      <c r="D592" s="35"/>
      <c r="E592" s="35"/>
      <c r="F592" s="35"/>
      <c r="G592" s="35"/>
      <c r="H592" s="35"/>
      <c r="J592" s="238"/>
    </row>
    <row r="593" spans="1:10" ht="15.75" thickBot="1" x14ac:dyDescent="0.3">
      <c r="A593" s="333" t="s">
        <v>121</v>
      </c>
      <c r="B593" s="407"/>
      <c r="C593" s="334"/>
      <c r="D593" s="353">
        <v>77884.899999999994</v>
      </c>
      <c r="E593" s="353">
        <v>52756.59</v>
      </c>
      <c r="F593" s="353">
        <v>86712</v>
      </c>
      <c r="G593" s="353">
        <v>268681.46000000002</v>
      </c>
      <c r="H593" s="394">
        <v>486034.95</v>
      </c>
      <c r="J593" s="238">
        <v>1</v>
      </c>
    </row>
    <row r="594" spans="1:10" ht="50.25" customHeight="1" x14ac:dyDescent="0.25">
      <c r="A594" s="91" t="s">
        <v>451</v>
      </c>
      <c r="B594" s="93" t="s">
        <v>306</v>
      </c>
      <c r="C594" s="89" t="s">
        <v>711</v>
      </c>
      <c r="D594" s="40"/>
      <c r="E594" s="40"/>
      <c r="F594" s="22"/>
      <c r="G594" s="22"/>
      <c r="H594" s="22"/>
      <c r="J594" s="238"/>
    </row>
    <row r="595" spans="1:10" ht="30" x14ac:dyDescent="0.25">
      <c r="A595" s="116"/>
      <c r="B595" s="94" t="s">
        <v>381</v>
      </c>
      <c r="C595" s="37" t="s">
        <v>712</v>
      </c>
      <c r="D595" s="10"/>
      <c r="E595" s="10"/>
      <c r="F595" s="10"/>
      <c r="G595" s="10"/>
      <c r="H595" s="10"/>
      <c r="J595" s="238"/>
    </row>
    <row r="596" spans="1:10" ht="45" x14ac:dyDescent="0.25">
      <c r="A596" s="116"/>
      <c r="B596" s="94" t="s">
        <v>455</v>
      </c>
      <c r="C596" s="21" t="s">
        <v>452</v>
      </c>
      <c r="D596" s="21"/>
      <c r="E596" s="21"/>
      <c r="F596" s="21"/>
      <c r="G596" s="10"/>
      <c r="H596" s="10"/>
      <c r="J596" s="238"/>
    </row>
    <row r="597" spans="1:10" ht="30.75" thickBot="1" x14ac:dyDescent="0.3">
      <c r="A597" s="22"/>
      <c r="B597" s="96" t="s">
        <v>453</v>
      </c>
      <c r="C597" s="84" t="s">
        <v>454</v>
      </c>
      <c r="D597" s="35"/>
      <c r="E597" s="35"/>
      <c r="F597" s="35"/>
      <c r="G597" s="35"/>
      <c r="H597" s="35"/>
      <c r="J597" s="238"/>
    </row>
    <row r="598" spans="1:10" ht="15.75" thickBot="1" x14ac:dyDescent="0.3">
      <c r="A598" s="342" t="s">
        <v>121</v>
      </c>
      <c r="B598" s="334"/>
      <c r="C598" s="334"/>
      <c r="D598" s="353">
        <v>14009.44</v>
      </c>
      <c r="E598" s="353">
        <v>11360.82</v>
      </c>
      <c r="F598" s="353">
        <v>14005.4</v>
      </c>
      <c r="G598" s="353">
        <v>23152</v>
      </c>
      <c r="H598" s="394">
        <v>62527.66</v>
      </c>
      <c r="J598" s="238">
        <v>1</v>
      </c>
    </row>
    <row r="599" spans="1:10" ht="30" x14ac:dyDescent="0.25">
      <c r="A599" s="91" t="s">
        <v>456</v>
      </c>
      <c r="B599" s="124" t="s">
        <v>381</v>
      </c>
      <c r="C599" s="40" t="s">
        <v>643</v>
      </c>
      <c r="D599" s="22"/>
      <c r="E599" s="22"/>
      <c r="F599" s="22"/>
      <c r="G599" s="22"/>
      <c r="H599" s="22"/>
      <c r="J599" s="238"/>
    </row>
    <row r="600" spans="1:10" ht="29.25" customHeight="1" x14ac:dyDescent="0.25">
      <c r="A600" s="116"/>
      <c r="B600" s="95" t="s">
        <v>431</v>
      </c>
      <c r="C600" s="37" t="s">
        <v>643</v>
      </c>
      <c r="D600" s="10"/>
      <c r="E600" s="10"/>
      <c r="F600" s="10"/>
      <c r="G600" s="10"/>
      <c r="H600" s="10"/>
      <c r="J600" s="238"/>
    </row>
    <row r="601" spans="1:10" ht="31.5" customHeight="1" x14ac:dyDescent="0.25">
      <c r="A601" s="116"/>
      <c r="B601" s="95" t="s">
        <v>422</v>
      </c>
      <c r="C601" s="37" t="s">
        <v>457</v>
      </c>
      <c r="D601" s="10"/>
      <c r="E601" s="10"/>
      <c r="F601" s="10"/>
      <c r="G601" s="10"/>
      <c r="H601" s="10"/>
      <c r="J601" s="241"/>
    </row>
    <row r="602" spans="1:10" ht="45" x14ac:dyDescent="0.25">
      <c r="A602" s="116"/>
      <c r="B602" s="130" t="s">
        <v>293</v>
      </c>
      <c r="C602" s="21" t="s">
        <v>713</v>
      </c>
      <c r="D602" s="10"/>
      <c r="E602" s="10"/>
      <c r="F602" s="10"/>
      <c r="G602" s="10"/>
      <c r="H602" s="10"/>
      <c r="J602" s="238"/>
    </row>
    <row r="603" spans="1:10" ht="39" customHeight="1" x14ac:dyDescent="0.25">
      <c r="A603" s="116"/>
      <c r="B603" s="214" t="s">
        <v>787</v>
      </c>
      <c r="C603" s="37" t="s">
        <v>588</v>
      </c>
      <c r="D603" s="10"/>
      <c r="E603" s="10"/>
      <c r="F603" s="10"/>
      <c r="G603" s="10"/>
      <c r="H603" s="10"/>
      <c r="J603" s="238"/>
    </row>
    <row r="604" spans="1:10" ht="54" customHeight="1" x14ac:dyDescent="0.25">
      <c r="A604" s="22"/>
      <c r="B604" s="95" t="s">
        <v>458</v>
      </c>
      <c r="C604" s="37" t="s">
        <v>643</v>
      </c>
      <c r="D604" s="10"/>
      <c r="E604" s="10"/>
      <c r="F604" s="10"/>
      <c r="G604" s="10"/>
      <c r="H604" s="10"/>
      <c r="J604" s="238"/>
    </row>
    <row r="605" spans="1:10" ht="63.75" customHeight="1" thickBot="1" x14ac:dyDescent="0.3">
      <c r="A605" s="13"/>
      <c r="B605" s="218" t="s">
        <v>459</v>
      </c>
      <c r="C605" s="105" t="s">
        <v>714</v>
      </c>
      <c r="D605" s="13"/>
      <c r="E605" s="13"/>
      <c r="F605" s="13"/>
      <c r="G605" s="13"/>
      <c r="H605" s="13"/>
      <c r="J605" s="238"/>
    </row>
    <row r="606" spans="1:10" ht="15.75" thickBot="1" x14ac:dyDescent="0.3">
      <c r="A606" s="424"/>
      <c r="B606" s="406" t="s">
        <v>121</v>
      </c>
      <c r="C606" s="351"/>
      <c r="D606" s="353"/>
      <c r="E606" s="353">
        <v>123439.3</v>
      </c>
      <c r="F606" s="353">
        <v>104430</v>
      </c>
      <c r="G606" s="353">
        <v>1900</v>
      </c>
      <c r="H606" s="394">
        <v>229769.3</v>
      </c>
      <c r="J606" s="322">
        <v>1</v>
      </c>
    </row>
    <row r="607" spans="1:10" ht="47.25" customHeight="1" x14ac:dyDescent="0.25">
      <c r="A607" s="45" t="s">
        <v>460</v>
      </c>
      <c r="B607" s="93" t="s">
        <v>458</v>
      </c>
      <c r="C607" s="89" t="s">
        <v>102</v>
      </c>
      <c r="D607" s="22"/>
      <c r="E607" s="22"/>
      <c r="F607" s="22"/>
      <c r="G607" s="22"/>
      <c r="H607" s="22"/>
      <c r="J607" s="238"/>
    </row>
    <row r="608" spans="1:10" ht="30" x14ac:dyDescent="0.25">
      <c r="A608" s="116"/>
      <c r="B608" s="95" t="s">
        <v>88</v>
      </c>
      <c r="C608" s="37" t="s">
        <v>715</v>
      </c>
      <c r="D608" s="10"/>
      <c r="E608" s="10"/>
      <c r="F608" s="10"/>
      <c r="G608" s="10"/>
      <c r="H608" s="10"/>
      <c r="J608" s="238"/>
    </row>
    <row r="609" spans="1:10" ht="31.5" customHeight="1" x14ac:dyDescent="0.25">
      <c r="A609" s="116"/>
      <c r="B609" s="95" t="s">
        <v>461</v>
      </c>
      <c r="C609" s="37" t="s">
        <v>723</v>
      </c>
      <c r="D609" s="10"/>
      <c r="E609" s="10"/>
      <c r="F609" s="10"/>
      <c r="G609" s="10"/>
      <c r="H609" s="10"/>
      <c r="J609" s="238"/>
    </row>
    <row r="610" spans="1:10" ht="59.25" customHeight="1" x14ac:dyDescent="0.25">
      <c r="A610" s="116"/>
      <c r="B610" s="94" t="s">
        <v>306</v>
      </c>
      <c r="C610" s="37" t="s">
        <v>102</v>
      </c>
      <c r="D610" s="10"/>
      <c r="E610" s="10"/>
      <c r="F610" s="10"/>
      <c r="G610" s="10"/>
      <c r="H610" s="10"/>
      <c r="J610" s="238"/>
    </row>
    <row r="611" spans="1:10" ht="52.5" customHeight="1" x14ac:dyDescent="0.25">
      <c r="A611" s="116"/>
      <c r="B611" s="94" t="s">
        <v>462</v>
      </c>
      <c r="C611" s="37" t="s">
        <v>643</v>
      </c>
      <c r="D611" s="10"/>
      <c r="E611" s="10"/>
      <c r="F611" s="10"/>
      <c r="G611" s="10"/>
      <c r="H611" s="10"/>
      <c r="J611" s="238"/>
    </row>
    <row r="612" spans="1:10" ht="69.75" customHeight="1" x14ac:dyDescent="0.25">
      <c r="A612" s="116"/>
      <c r="B612" s="94" t="s">
        <v>293</v>
      </c>
      <c r="C612" s="37" t="s">
        <v>724</v>
      </c>
      <c r="D612" s="10"/>
      <c r="E612" s="10"/>
      <c r="F612" s="10"/>
      <c r="G612" s="10"/>
      <c r="H612" s="10"/>
      <c r="J612" s="238"/>
    </row>
    <row r="613" spans="1:10" ht="60.75" customHeight="1" x14ac:dyDescent="0.25">
      <c r="A613" s="116"/>
      <c r="B613" s="124" t="s">
        <v>283</v>
      </c>
      <c r="C613" s="37" t="s">
        <v>725</v>
      </c>
      <c r="D613" s="10"/>
      <c r="E613" s="10"/>
      <c r="F613" s="10"/>
      <c r="G613" s="10"/>
      <c r="H613" s="10"/>
      <c r="J613" s="238"/>
    </row>
    <row r="614" spans="1:10" ht="32.25" customHeight="1" x14ac:dyDescent="0.25">
      <c r="A614" s="116"/>
      <c r="B614" s="95" t="s">
        <v>300</v>
      </c>
      <c r="C614" s="37" t="s">
        <v>643</v>
      </c>
      <c r="D614" s="10"/>
      <c r="E614" s="10"/>
      <c r="F614" s="10"/>
      <c r="G614" s="10"/>
      <c r="H614" s="10"/>
      <c r="J614" s="241">
        <v>1</v>
      </c>
    </row>
    <row r="615" spans="1:10" ht="80.25" customHeight="1" x14ac:dyDescent="0.25">
      <c r="A615" s="116"/>
      <c r="B615" s="94" t="s">
        <v>464</v>
      </c>
      <c r="C615" s="37" t="s">
        <v>726</v>
      </c>
      <c r="D615" s="10"/>
      <c r="E615" s="10"/>
      <c r="F615" s="10"/>
      <c r="G615" s="10"/>
      <c r="H615" s="10"/>
      <c r="J615" s="238"/>
    </row>
    <row r="616" spans="1:10" ht="37.5" customHeight="1" x14ac:dyDescent="0.25">
      <c r="A616" s="116"/>
      <c r="B616" s="95" t="s">
        <v>79</v>
      </c>
      <c r="C616" s="37" t="s">
        <v>592</v>
      </c>
      <c r="D616" s="10"/>
      <c r="E616" s="10"/>
      <c r="F616" s="10"/>
      <c r="G616" s="10"/>
      <c r="H616" s="10"/>
      <c r="J616" s="238"/>
    </row>
    <row r="617" spans="1:10" ht="69.75" customHeight="1" x14ac:dyDescent="0.25">
      <c r="A617" s="22"/>
      <c r="B617" s="95" t="s">
        <v>466</v>
      </c>
      <c r="C617" s="37" t="s">
        <v>727</v>
      </c>
      <c r="D617" s="10"/>
      <c r="E617" s="10"/>
      <c r="F617" s="10"/>
      <c r="G617" s="10"/>
      <c r="H617" s="10"/>
      <c r="J617" s="238"/>
    </row>
    <row r="618" spans="1:10" ht="30" x14ac:dyDescent="0.25">
      <c r="A618" s="35"/>
      <c r="B618" s="95" t="s">
        <v>467</v>
      </c>
      <c r="C618" s="21" t="s">
        <v>728</v>
      </c>
      <c r="D618" s="10"/>
      <c r="E618" s="10"/>
      <c r="F618" s="10"/>
      <c r="G618" s="10"/>
      <c r="H618" s="10"/>
      <c r="J618" s="238"/>
    </row>
    <row r="619" spans="1:10" ht="39" customHeight="1" x14ac:dyDescent="0.25">
      <c r="A619" s="116"/>
      <c r="B619" s="95" t="s">
        <v>447</v>
      </c>
      <c r="C619" s="37" t="s">
        <v>468</v>
      </c>
      <c r="D619" s="10"/>
      <c r="E619" s="10"/>
      <c r="F619" s="10"/>
      <c r="G619" s="10"/>
      <c r="H619" s="10"/>
      <c r="J619" s="238"/>
    </row>
    <row r="620" spans="1:10" ht="21" customHeight="1" x14ac:dyDescent="0.25">
      <c r="A620" s="116"/>
      <c r="B620" s="95" t="s">
        <v>469</v>
      </c>
      <c r="C620" s="21" t="s">
        <v>342</v>
      </c>
      <c r="D620" s="10"/>
      <c r="E620" s="10"/>
      <c r="F620" s="10"/>
      <c r="G620" s="10"/>
      <c r="H620" s="10"/>
      <c r="J620" s="238"/>
    </row>
    <row r="621" spans="1:10" ht="30.75" customHeight="1" x14ac:dyDescent="0.25">
      <c r="A621" s="116"/>
      <c r="B621" s="96" t="s">
        <v>459</v>
      </c>
      <c r="C621" s="84" t="s">
        <v>729</v>
      </c>
      <c r="D621" s="35"/>
      <c r="E621" s="35"/>
      <c r="F621" s="35"/>
      <c r="G621" s="35"/>
      <c r="H621" s="35"/>
      <c r="J621" s="238"/>
    </row>
    <row r="622" spans="1:10" ht="63" customHeight="1" thickBot="1" x14ac:dyDescent="0.3">
      <c r="A622" s="22"/>
      <c r="B622" s="131" t="s">
        <v>789</v>
      </c>
      <c r="C622" s="84" t="s">
        <v>788</v>
      </c>
      <c r="D622" s="116"/>
      <c r="E622" s="116"/>
      <c r="F622" s="116"/>
      <c r="G622" s="116"/>
      <c r="H622" s="116"/>
      <c r="J622" s="238"/>
    </row>
    <row r="623" spans="1:10" ht="15.75" thickBot="1" x14ac:dyDescent="0.3">
      <c r="A623" s="342" t="s">
        <v>121</v>
      </c>
      <c r="B623" s="351"/>
      <c r="C623" s="351"/>
      <c r="D623" s="353">
        <v>65448.14</v>
      </c>
      <c r="E623" s="353">
        <v>444469.74</v>
      </c>
      <c r="F623" s="353">
        <v>47207.199999999997</v>
      </c>
      <c r="G623" s="353">
        <v>1951</v>
      </c>
      <c r="H623" s="394">
        <v>559076.07999999996</v>
      </c>
      <c r="J623" s="238">
        <v>1</v>
      </c>
    </row>
    <row r="624" spans="1:10" ht="72.75" customHeight="1" x14ac:dyDescent="0.25">
      <c r="A624" s="91" t="s">
        <v>470</v>
      </c>
      <c r="B624" s="124" t="s">
        <v>381</v>
      </c>
      <c r="C624" s="89" t="s">
        <v>730</v>
      </c>
      <c r="D624" s="22"/>
      <c r="E624" s="22"/>
      <c r="F624" s="22"/>
      <c r="G624" s="22"/>
      <c r="H624" s="22"/>
      <c r="J624" s="238"/>
    </row>
    <row r="625" spans="1:10" ht="32.25" customHeight="1" x14ac:dyDescent="0.25">
      <c r="A625" s="91"/>
      <c r="B625" s="227" t="s">
        <v>862</v>
      </c>
      <c r="C625" s="141" t="s">
        <v>277</v>
      </c>
      <c r="D625" s="116"/>
      <c r="E625" s="116"/>
      <c r="F625" s="116"/>
      <c r="G625" s="116"/>
      <c r="H625" s="116"/>
      <c r="J625" s="238"/>
    </row>
    <row r="626" spans="1:10" ht="71.25" customHeight="1" thickBot="1" x14ac:dyDescent="0.3">
      <c r="A626" s="116"/>
      <c r="B626" s="131" t="s">
        <v>293</v>
      </c>
      <c r="C626" s="84" t="s">
        <v>731</v>
      </c>
      <c r="D626" s="35"/>
      <c r="E626" s="35"/>
      <c r="F626" s="35"/>
      <c r="G626" s="35"/>
      <c r="H626" s="35"/>
      <c r="J626" s="238"/>
    </row>
    <row r="627" spans="1:10" ht="15.75" thickBot="1" x14ac:dyDescent="0.3">
      <c r="A627" s="363" t="s">
        <v>121</v>
      </c>
      <c r="B627" s="406"/>
      <c r="C627" s="351"/>
      <c r="D627" s="390"/>
      <c r="E627" s="390">
        <v>52226.81</v>
      </c>
      <c r="F627" s="353">
        <v>2431.6</v>
      </c>
      <c r="G627" s="390">
        <v>51722.55</v>
      </c>
      <c r="H627" s="394">
        <f>E627+F627+G627</f>
        <v>106380.95999999999</v>
      </c>
      <c r="J627" s="238">
        <v>1</v>
      </c>
    </row>
    <row r="628" spans="1:10" ht="60.75" customHeight="1" x14ac:dyDescent="0.25">
      <c r="A628" s="44" t="s">
        <v>471</v>
      </c>
      <c r="B628" s="124" t="s">
        <v>381</v>
      </c>
      <c r="C628" s="89" t="s">
        <v>732</v>
      </c>
      <c r="D628" s="22"/>
      <c r="E628" s="22"/>
      <c r="F628" s="22"/>
      <c r="G628" s="22"/>
      <c r="H628" s="22"/>
      <c r="J628" s="238"/>
    </row>
    <row r="629" spans="1:10" ht="57.75" customHeight="1" x14ac:dyDescent="0.25">
      <c r="A629" s="116"/>
      <c r="B629" s="94" t="s">
        <v>293</v>
      </c>
      <c r="C629" s="37" t="s">
        <v>733</v>
      </c>
      <c r="D629" s="10"/>
      <c r="E629" s="10"/>
      <c r="F629" s="10"/>
      <c r="G629" s="10"/>
      <c r="H629" s="10"/>
      <c r="J629" s="238"/>
    </row>
    <row r="630" spans="1:10" ht="45.75" thickBot="1" x14ac:dyDescent="0.3">
      <c r="A630" s="116"/>
      <c r="B630" s="132" t="s">
        <v>458</v>
      </c>
      <c r="C630" s="84" t="s">
        <v>643</v>
      </c>
      <c r="D630" s="35"/>
      <c r="E630" s="35"/>
      <c r="F630" s="35"/>
      <c r="G630" s="35"/>
      <c r="H630" s="35"/>
      <c r="J630" s="238"/>
    </row>
    <row r="631" spans="1:10" ht="15.75" thickBot="1" x14ac:dyDescent="0.3">
      <c r="A631" s="363" t="s">
        <v>121</v>
      </c>
      <c r="B631" s="406"/>
      <c r="C631" s="351"/>
      <c r="D631" s="353"/>
      <c r="E631" s="353">
        <v>138913.89000000001</v>
      </c>
      <c r="F631" s="353">
        <v>2269</v>
      </c>
      <c r="G631" s="353"/>
      <c r="H631" s="394">
        <v>141182.89000000001</v>
      </c>
      <c r="J631" s="238">
        <v>1</v>
      </c>
    </row>
    <row r="632" spans="1:10" ht="30" x14ac:dyDescent="0.25">
      <c r="A632" s="44" t="s">
        <v>85</v>
      </c>
      <c r="B632" s="93" t="s">
        <v>402</v>
      </c>
      <c r="C632" s="89" t="s">
        <v>277</v>
      </c>
      <c r="D632" s="22"/>
      <c r="E632" s="22"/>
      <c r="F632" s="22"/>
      <c r="G632" s="22"/>
      <c r="H632" s="22"/>
      <c r="J632" s="241"/>
    </row>
    <row r="633" spans="1:10" ht="50.25" customHeight="1" x14ac:dyDescent="0.25">
      <c r="A633" s="22"/>
      <c r="B633" s="94" t="s">
        <v>293</v>
      </c>
      <c r="C633" s="37" t="s">
        <v>734</v>
      </c>
      <c r="D633" s="10"/>
      <c r="E633" s="10"/>
      <c r="F633" s="10"/>
      <c r="G633" s="10"/>
      <c r="H633" s="10"/>
      <c r="J633" s="238"/>
    </row>
    <row r="634" spans="1:10" ht="32.25" customHeight="1" x14ac:dyDescent="0.25">
      <c r="A634" s="10"/>
      <c r="B634" s="95" t="s">
        <v>462</v>
      </c>
      <c r="C634" s="21" t="s">
        <v>643</v>
      </c>
      <c r="D634" s="10"/>
      <c r="E634" s="10"/>
      <c r="F634" s="10"/>
      <c r="G634" s="10"/>
      <c r="H634" s="10"/>
      <c r="J634" s="238"/>
    </row>
    <row r="635" spans="1:10" ht="35.25" customHeight="1" x14ac:dyDescent="0.25">
      <c r="A635" s="116"/>
      <c r="B635" s="93" t="s">
        <v>422</v>
      </c>
      <c r="C635" s="89" t="s">
        <v>155</v>
      </c>
      <c r="D635" s="22"/>
      <c r="E635" s="22"/>
      <c r="F635" s="22"/>
      <c r="G635" s="22"/>
      <c r="H635" s="22"/>
      <c r="J635" s="241"/>
    </row>
    <row r="636" spans="1:10" ht="30" x14ac:dyDescent="0.25">
      <c r="A636" s="116"/>
      <c r="B636" s="124" t="s">
        <v>283</v>
      </c>
      <c r="C636" s="37" t="s">
        <v>735</v>
      </c>
      <c r="D636" s="10"/>
      <c r="E636" s="10"/>
      <c r="F636" s="10"/>
      <c r="G636" s="10"/>
      <c r="H636" s="10"/>
      <c r="J636" s="238"/>
    </row>
    <row r="637" spans="1:10" ht="39" customHeight="1" x14ac:dyDescent="0.25">
      <c r="A637" s="116"/>
      <c r="B637" s="94" t="s">
        <v>447</v>
      </c>
      <c r="C637" s="37" t="s">
        <v>643</v>
      </c>
      <c r="D637" s="10"/>
      <c r="E637" s="10"/>
      <c r="F637" s="10"/>
      <c r="G637" s="10"/>
      <c r="H637" s="10"/>
      <c r="J637" s="238"/>
    </row>
    <row r="638" spans="1:10" ht="45" x14ac:dyDescent="0.25">
      <c r="A638" s="116"/>
      <c r="B638" s="94" t="s">
        <v>293</v>
      </c>
      <c r="C638" s="21" t="s">
        <v>472</v>
      </c>
      <c r="D638" s="10"/>
      <c r="E638" s="10"/>
      <c r="F638" s="10"/>
      <c r="G638" s="10"/>
      <c r="H638" s="10"/>
      <c r="J638" s="238"/>
    </row>
    <row r="639" spans="1:10" ht="45" x14ac:dyDescent="0.25">
      <c r="A639" s="116"/>
      <c r="B639" s="94" t="s">
        <v>458</v>
      </c>
      <c r="C639" s="37" t="s">
        <v>643</v>
      </c>
      <c r="D639" s="10"/>
      <c r="E639" s="10"/>
      <c r="F639" s="10"/>
      <c r="G639" s="10"/>
      <c r="H639" s="10"/>
      <c r="J639" s="241"/>
    </row>
    <row r="640" spans="1:10" ht="30" x14ac:dyDescent="0.25">
      <c r="A640" s="116"/>
      <c r="B640" s="95" t="s">
        <v>30</v>
      </c>
      <c r="C640" s="50" t="s">
        <v>102</v>
      </c>
      <c r="D640" s="10"/>
      <c r="E640" s="10"/>
      <c r="F640" s="10"/>
      <c r="G640" s="10"/>
      <c r="H640" s="10"/>
      <c r="J640" s="238"/>
    </row>
    <row r="641" spans="1:10" ht="30.75" thickBot="1" x14ac:dyDescent="0.3">
      <c r="A641" s="116"/>
      <c r="B641" s="96" t="s">
        <v>459</v>
      </c>
      <c r="C641" s="84" t="s">
        <v>729</v>
      </c>
      <c r="D641" s="35"/>
      <c r="E641" s="35"/>
      <c r="F641" s="35"/>
      <c r="G641" s="35"/>
      <c r="H641" s="35"/>
      <c r="J641" s="238"/>
    </row>
    <row r="642" spans="1:10" ht="15.75" thickBot="1" x14ac:dyDescent="0.3">
      <c r="A642" s="363" t="s">
        <v>121</v>
      </c>
      <c r="B642" s="406"/>
      <c r="C642" s="334"/>
      <c r="D642" s="353"/>
      <c r="E642" s="353">
        <v>123008.76</v>
      </c>
      <c r="F642" s="353">
        <v>2838</v>
      </c>
      <c r="G642" s="353">
        <v>11228.55</v>
      </c>
      <c r="H642" s="394">
        <v>137075.31</v>
      </c>
      <c r="J642" s="238">
        <v>1</v>
      </c>
    </row>
    <row r="643" spans="1:10" ht="101.25" customHeight="1" x14ac:dyDescent="0.25">
      <c r="A643" s="45" t="s">
        <v>473</v>
      </c>
      <c r="B643" s="133" t="s">
        <v>474</v>
      </c>
      <c r="C643" s="89" t="s">
        <v>736</v>
      </c>
      <c r="D643" s="40"/>
      <c r="E643" s="40"/>
      <c r="F643" s="22"/>
      <c r="G643" s="22"/>
      <c r="H643" s="22"/>
      <c r="J643" s="238"/>
    </row>
    <row r="644" spans="1:10" ht="47.25" customHeight="1" x14ac:dyDescent="0.25">
      <c r="A644" s="116"/>
      <c r="B644" s="94" t="s">
        <v>475</v>
      </c>
      <c r="C644" s="88" t="s">
        <v>737</v>
      </c>
      <c r="D644" s="10"/>
      <c r="E644" s="10"/>
      <c r="F644" s="10"/>
      <c r="G644" s="10"/>
      <c r="H644" s="10"/>
      <c r="J644" s="238"/>
    </row>
    <row r="645" spans="1:10" ht="30" x14ac:dyDescent="0.25">
      <c r="A645" s="116"/>
      <c r="B645" s="131" t="s">
        <v>71</v>
      </c>
      <c r="C645" s="199" t="s">
        <v>277</v>
      </c>
      <c r="D645" s="35"/>
      <c r="E645" s="35"/>
      <c r="F645" s="35"/>
      <c r="G645" s="35"/>
      <c r="H645" s="35"/>
      <c r="J645" s="238"/>
    </row>
    <row r="646" spans="1:10" ht="15.75" thickBot="1" x14ac:dyDescent="0.3">
      <c r="A646" s="116"/>
      <c r="B646" s="96" t="s">
        <v>34</v>
      </c>
      <c r="C646" s="75" t="s">
        <v>102</v>
      </c>
      <c r="D646" s="35"/>
      <c r="E646" s="35"/>
      <c r="F646" s="35"/>
      <c r="G646" s="35"/>
      <c r="H646" s="35"/>
      <c r="J646" s="238"/>
    </row>
    <row r="647" spans="1:10" ht="15.75" thickBot="1" x14ac:dyDescent="0.3">
      <c r="A647" s="363" t="s">
        <v>121</v>
      </c>
      <c r="B647" s="406"/>
      <c r="C647" s="334"/>
      <c r="D647" s="425"/>
      <c r="E647" s="334">
        <v>920592.76</v>
      </c>
      <c r="F647" s="334">
        <v>108814.42</v>
      </c>
      <c r="G647" s="334">
        <v>27318.880000000001</v>
      </c>
      <c r="H647" s="425">
        <f>D647+E647+F647+G647</f>
        <v>1056726.06</v>
      </c>
      <c r="J647" s="238">
        <v>1</v>
      </c>
    </row>
    <row r="648" spans="1:10" ht="30" x14ac:dyDescent="0.25">
      <c r="A648" s="44" t="s">
        <v>476</v>
      </c>
      <c r="B648" s="124" t="s">
        <v>477</v>
      </c>
      <c r="C648" s="40" t="s">
        <v>570</v>
      </c>
      <c r="D648" s="22"/>
      <c r="E648" s="22"/>
      <c r="F648" s="22"/>
      <c r="G648" s="22"/>
      <c r="H648" s="22"/>
      <c r="J648" s="238"/>
    </row>
    <row r="649" spans="1:10" ht="34.5" customHeight="1" x14ac:dyDescent="0.25">
      <c r="A649" s="116"/>
      <c r="B649" s="95" t="s">
        <v>278</v>
      </c>
      <c r="C649" s="37" t="s">
        <v>102</v>
      </c>
      <c r="D649" s="10"/>
      <c r="E649" s="10"/>
      <c r="F649" s="10"/>
      <c r="G649" s="10"/>
      <c r="H649" s="10"/>
      <c r="J649" s="238"/>
    </row>
    <row r="650" spans="1:10" ht="21" customHeight="1" x14ac:dyDescent="0.25">
      <c r="A650" s="116"/>
      <c r="B650" s="95" t="s">
        <v>283</v>
      </c>
      <c r="C650" s="21" t="s">
        <v>102</v>
      </c>
      <c r="D650" s="10"/>
      <c r="E650" s="10"/>
      <c r="F650" s="10"/>
      <c r="G650" s="10"/>
      <c r="H650" s="10"/>
      <c r="J650" s="241"/>
    </row>
    <row r="651" spans="1:10" ht="32.25" customHeight="1" x14ac:dyDescent="0.25">
      <c r="A651" s="116"/>
      <c r="B651" s="95" t="s">
        <v>447</v>
      </c>
      <c r="C651" s="37" t="s">
        <v>643</v>
      </c>
      <c r="D651" s="10"/>
      <c r="E651" s="10"/>
      <c r="F651" s="10"/>
      <c r="G651" s="10"/>
      <c r="H651" s="10"/>
      <c r="J651" s="238"/>
    </row>
    <row r="652" spans="1:10" x14ac:dyDescent="0.25">
      <c r="A652" s="22"/>
      <c r="B652" s="95" t="s">
        <v>293</v>
      </c>
      <c r="C652" s="21" t="s">
        <v>463</v>
      </c>
      <c r="D652" s="10"/>
      <c r="E652" s="10"/>
      <c r="F652" s="10"/>
      <c r="G652" s="10"/>
      <c r="H652" s="10"/>
      <c r="J652" s="238"/>
    </row>
    <row r="653" spans="1:10" ht="34.5" customHeight="1" x14ac:dyDescent="0.25">
      <c r="A653" s="35"/>
      <c r="B653" s="95" t="s">
        <v>462</v>
      </c>
      <c r="C653" s="21" t="s">
        <v>738</v>
      </c>
      <c r="D653" s="10"/>
      <c r="E653" s="10"/>
      <c r="F653" s="10"/>
      <c r="G653" s="10"/>
      <c r="H653" s="10"/>
      <c r="J653" s="238"/>
    </row>
    <row r="654" spans="1:10" ht="30" x14ac:dyDescent="0.25">
      <c r="A654" s="116"/>
      <c r="B654" s="95" t="s">
        <v>422</v>
      </c>
      <c r="C654" s="37" t="s">
        <v>299</v>
      </c>
      <c r="D654" s="10"/>
      <c r="E654" s="10"/>
      <c r="F654" s="10"/>
      <c r="G654" s="10"/>
      <c r="H654" s="10"/>
      <c r="J654" s="238"/>
    </row>
    <row r="655" spans="1:10" ht="45" x14ac:dyDescent="0.25">
      <c r="A655" s="116"/>
      <c r="B655" s="112" t="s">
        <v>293</v>
      </c>
      <c r="C655" s="21" t="s">
        <v>739</v>
      </c>
      <c r="D655" s="10"/>
      <c r="E655" s="10"/>
      <c r="F655" s="10"/>
      <c r="G655" s="10"/>
      <c r="H655" s="10"/>
      <c r="J655" s="239"/>
    </row>
    <row r="656" spans="1:10" x14ac:dyDescent="0.25">
      <c r="A656" s="116"/>
      <c r="B656" s="99" t="s">
        <v>93</v>
      </c>
      <c r="C656" s="21" t="s">
        <v>588</v>
      </c>
      <c r="D656" s="10"/>
      <c r="E656" s="10"/>
      <c r="F656" s="10"/>
      <c r="G656" s="10"/>
      <c r="H656" s="10"/>
      <c r="J656" s="238"/>
    </row>
    <row r="657" spans="1:10" ht="45" x14ac:dyDescent="0.25">
      <c r="A657" s="116"/>
      <c r="B657" s="94" t="s">
        <v>458</v>
      </c>
      <c r="C657" s="37" t="s">
        <v>643</v>
      </c>
      <c r="D657" s="10"/>
      <c r="E657" s="10"/>
      <c r="F657" s="10"/>
      <c r="G657" s="10"/>
      <c r="H657" s="10"/>
      <c r="J657" s="238"/>
    </row>
    <row r="658" spans="1:10" ht="18.75" customHeight="1" x14ac:dyDescent="0.25">
      <c r="A658" s="116"/>
      <c r="B658" s="277" t="s">
        <v>807</v>
      </c>
      <c r="C658" s="276" t="s">
        <v>277</v>
      </c>
      <c r="D658" s="35"/>
      <c r="E658" s="35"/>
      <c r="F658" s="35"/>
      <c r="G658" s="35"/>
      <c r="H658" s="35"/>
      <c r="J658" s="238"/>
    </row>
    <row r="659" spans="1:10" ht="30.75" thickBot="1" x14ac:dyDescent="0.3">
      <c r="A659" s="116"/>
      <c r="B659" s="96" t="s">
        <v>30</v>
      </c>
      <c r="C659" s="107" t="s">
        <v>102</v>
      </c>
      <c r="D659" s="35"/>
      <c r="E659" s="35"/>
      <c r="F659" s="35"/>
      <c r="G659" s="35"/>
      <c r="H659" s="35"/>
      <c r="J659" s="238"/>
    </row>
    <row r="660" spans="1:10" ht="15.75" thickBot="1" x14ac:dyDescent="0.3">
      <c r="A660" s="333" t="s">
        <v>121</v>
      </c>
      <c r="B660" s="407"/>
      <c r="C660" s="334"/>
      <c r="D660" s="353">
        <v>36443.910000000003</v>
      </c>
      <c r="E660" s="353">
        <v>124147.34</v>
      </c>
      <c r="F660" s="353">
        <v>47664.4</v>
      </c>
      <c r="G660" s="353">
        <v>9418.5499999999993</v>
      </c>
      <c r="H660" s="394">
        <v>217674.2</v>
      </c>
      <c r="J660" s="238">
        <v>1</v>
      </c>
    </row>
    <row r="661" spans="1:10" ht="40.5" customHeight="1" x14ac:dyDescent="0.25">
      <c r="A661" s="45" t="s">
        <v>478</v>
      </c>
      <c r="B661" s="118" t="s">
        <v>477</v>
      </c>
      <c r="C661" s="89" t="s">
        <v>570</v>
      </c>
      <c r="D661" s="22"/>
      <c r="E661" s="22"/>
      <c r="F661" s="22"/>
      <c r="G661" s="22"/>
      <c r="H661" s="22"/>
      <c r="J661" s="238"/>
    </row>
    <row r="662" spans="1:10" ht="60.75" customHeight="1" x14ac:dyDescent="0.25">
      <c r="A662" s="116"/>
      <c r="B662" s="124" t="s">
        <v>381</v>
      </c>
      <c r="C662" s="21" t="s">
        <v>740</v>
      </c>
      <c r="D662" s="10"/>
      <c r="E662" s="10"/>
      <c r="F662" s="10"/>
      <c r="G662" s="10"/>
      <c r="H662" s="10"/>
      <c r="J662" s="238"/>
    </row>
    <row r="663" spans="1:10" ht="30" x14ac:dyDescent="0.25">
      <c r="A663" s="116"/>
      <c r="B663" s="95" t="s">
        <v>462</v>
      </c>
      <c r="C663" s="21" t="s">
        <v>738</v>
      </c>
      <c r="D663" s="10"/>
      <c r="E663" s="10"/>
      <c r="F663" s="10"/>
      <c r="G663" s="10"/>
      <c r="H663" s="10"/>
      <c r="J663" s="238"/>
    </row>
    <row r="664" spans="1:10" ht="45" x14ac:dyDescent="0.25">
      <c r="A664" s="116"/>
      <c r="B664" s="94" t="s">
        <v>458</v>
      </c>
      <c r="C664" s="37" t="s">
        <v>741</v>
      </c>
      <c r="D664" s="10"/>
      <c r="E664" s="10"/>
      <c r="F664" s="10"/>
      <c r="G664" s="10"/>
      <c r="H664" s="10"/>
      <c r="J664" s="238"/>
    </row>
    <row r="665" spans="1:10" ht="60" x14ac:dyDescent="0.25">
      <c r="A665" s="116"/>
      <c r="B665" s="112" t="s">
        <v>293</v>
      </c>
      <c r="C665" s="21" t="s">
        <v>742</v>
      </c>
      <c r="D665" s="10"/>
      <c r="E665" s="10"/>
      <c r="F665" s="10"/>
      <c r="G665" s="10"/>
      <c r="H665" s="10"/>
      <c r="J665" s="238"/>
    </row>
    <row r="666" spans="1:10" ht="30.75" customHeight="1" x14ac:dyDescent="0.25">
      <c r="A666" s="116"/>
      <c r="B666" s="95" t="s">
        <v>422</v>
      </c>
      <c r="C666" s="50" t="s">
        <v>155</v>
      </c>
      <c r="D666" s="10"/>
      <c r="E666" s="10"/>
      <c r="F666" s="10"/>
      <c r="G666" s="10"/>
      <c r="H666" s="10"/>
      <c r="J666" s="238"/>
    </row>
    <row r="667" spans="1:10" ht="30" x14ac:dyDescent="0.25">
      <c r="A667" s="116"/>
      <c r="B667" s="94" t="s">
        <v>283</v>
      </c>
      <c r="C667" s="37" t="s">
        <v>743</v>
      </c>
      <c r="D667" s="10"/>
      <c r="E667" s="10"/>
      <c r="F667" s="10"/>
      <c r="G667" s="10"/>
      <c r="H667" s="10"/>
      <c r="J667" s="238"/>
    </row>
    <row r="668" spans="1:10" ht="30.75" thickBot="1" x14ac:dyDescent="0.3">
      <c r="A668" s="116"/>
      <c r="B668" s="96" t="s">
        <v>447</v>
      </c>
      <c r="C668" s="84" t="s">
        <v>744</v>
      </c>
      <c r="D668" s="35"/>
      <c r="E668" s="35"/>
      <c r="F668" s="35"/>
      <c r="G668" s="35"/>
      <c r="H668" s="35"/>
      <c r="J668" s="241"/>
    </row>
    <row r="669" spans="1:10" ht="15.75" thickBot="1" x14ac:dyDescent="0.3">
      <c r="A669" s="421" t="s">
        <v>121</v>
      </c>
      <c r="B669" s="423"/>
      <c r="C669" s="423"/>
      <c r="D669" s="498">
        <v>29562.959999999999</v>
      </c>
      <c r="E669" s="353">
        <v>127827.89</v>
      </c>
      <c r="F669" s="353">
        <v>2876.2</v>
      </c>
      <c r="G669" s="353"/>
      <c r="H669" s="394">
        <v>160267.04999999999</v>
      </c>
      <c r="J669" s="238">
        <v>1</v>
      </c>
    </row>
    <row r="670" spans="1:10" ht="45" x14ac:dyDescent="0.25">
      <c r="A670" s="129" t="s">
        <v>479</v>
      </c>
      <c r="B670" s="93" t="s">
        <v>306</v>
      </c>
      <c r="C670" s="89" t="s">
        <v>729</v>
      </c>
      <c r="D670" s="22"/>
      <c r="E670" s="22"/>
      <c r="F670" s="22"/>
      <c r="G670" s="22"/>
      <c r="H670" s="22"/>
      <c r="J670" s="238"/>
    </row>
    <row r="671" spans="1:10" ht="45" x14ac:dyDescent="0.25">
      <c r="A671" s="116"/>
      <c r="B671" s="94" t="s">
        <v>458</v>
      </c>
      <c r="C671" s="50" t="s">
        <v>480</v>
      </c>
      <c r="D671" s="10"/>
      <c r="E671" s="10"/>
      <c r="F671" s="10"/>
      <c r="G671" s="10"/>
      <c r="H671" s="10"/>
      <c r="J671" s="238"/>
    </row>
    <row r="672" spans="1:10" ht="30" x14ac:dyDescent="0.25">
      <c r="A672" s="116"/>
      <c r="B672" s="95" t="s">
        <v>462</v>
      </c>
      <c r="C672" s="37" t="s">
        <v>643</v>
      </c>
      <c r="D672" s="10"/>
      <c r="E672" s="10"/>
      <c r="F672" s="10"/>
      <c r="G672" s="10"/>
      <c r="H672" s="10"/>
      <c r="J672" s="238"/>
    </row>
    <row r="673" spans="1:10" ht="60" x14ac:dyDescent="0.25">
      <c r="A673" s="116"/>
      <c r="B673" s="112" t="s">
        <v>293</v>
      </c>
      <c r="C673" s="21" t="s">
        <v>863</v>
      </c>
      <c r="D673" s="10"/>
      <c r="E673" s="10"/>
      <c r="F673" s="10"/>
      <c r="G673" s="10"/>
      <c r="H673" s="10"/>
      <c r="J673" s="238"/>
    </row>
    <row r="674" spans="1:10" x14ac:dyDescent="0.25">
      <c r="A674" s="116"/>
      <c r="B674" s="94" t="s">
        <v>283</v>
      </c>
      <c r="C674" s="37" t="s">
        <v>481</v>
      </c>
      <c r="D674" s="10"/>
      <c r="E674" s="10"/>
      <c r="F674" s="10"/>
      <c r="G674" s="10"/>
      <c r="H674" s="10"/>
      <c r="J674" s="238"/>
    </row>
    <row r="675" spans="1:10" ht="30" x14ac:dyDescent="0.25">
      <c r="A675" s="116"/>
      <c r="B675" s="96" t="s">
        <v>30</v>
      </c>
      <c r="C675" s="107" t="s">
        <v>102</v>
      </c>
      <c r="D675" s="10"/>
      <c r="E675" s="10"/>
      <c r="F675" s="10"/>
      <c r="G675" s="10"/>
      <c r="H675" s="10"/>
      <c r="J675" s="238"/>
    </row>
    <row r="676" spans="1:10" ht="30.75" thickBot="1" x14ac:dyDescent="0.3">
      <c r="A676" s="22"/>
      <c r="B676" s="96" t="s">
        <v>79</v>
      </c>
      <c r="C676" s="84" t="s">
        <v>588</v>
      </c>
      <c r="D676" s="35"/>
      <c r="E676" s="35"/>
      <c r="F676" s="35"/>
      <c r="G676" s="35"/>
      <c r="H676" s="35"/>
      <c r="J676" s="238"/>
    </row>
    <row r="677" spans="1:10" ht="15.75" thickBot="1" x14ac:dyDescent="0.3">
      <c r="A677" s="342" t="s">
        <v>121</v>
      </c>
      <c r="B677" s="351"/>
      <c r="C677" s="351"/>
      <c r="D677" s="353">
        <v>55729.440000000002</v>
      </c>
      <c r="E677" s="353">
        <v>81987.39</v>
      </c>
      <c r="F677" s="353">
        <v>2410</v>
      </c>
      <c r="G677" s="353">
        <v>47722.55</v>
      </c>
      <c r="H677" s="353">
        <v>187849.38</v>
      </c>
      <c r="J677" s="322">
        <v>1</v>
      </c>
    </row>
    <row r="678" spans="1:10" ht="79.5" customHeight="1" thickBot="1" x14ac:dyDescent="0.3">
      <c r="A678" s="129" t="s">
        <v>482</v>
      </c>
      <c r="B678" s="227" t="s">
        <v>381</v>
      </c>
      <c r="C678" s="84" t="s">
        <v>738</v>
      </c>
      <c r="D678" s="107"/>
      <c r="E678" s="35"/>
      <c r="F678" s="35"/>
      <c r="G678" s="35"/>
      <c r="H678" s="35"/>
      <c r="J678" s="238"/>
    </row>
    <row r="679" spans="1:10" ht="15.75" thickBot="1" x14ac:dyDescent="0.3">
      <c r="A679" s="333" t="s">
        <v>121</v>
      </c>
      <c r="B679" s="351"/>
      <c r="C679" s="351"/>
      <c r="D679" s="334"/>
      <c r="E679" s="404">
        <f>[14]Лист1!$K$10</f>
        <v>29762.97</v>
      </c>
      <c r="F679" s="426">
        <v>25.92</v>
      </c>
      <c r="G679" s="334"/>
      <c r="H679" s="390">
        <f>[14]Лист1!$K$12</f>
        <v>29788.89</v>
      </c>
      <c r="J679" s="238">
        <v>1</v>
      </c>
    </row>
    <row r="680" spans="1:10" ht="38.25" customHeight="1" thickBot="1" x14ac:dyDescent="0.3">
      <c r="A680" s="549" t="s">
        <v>378</v>
      </c>
      <c r="B680" s="166" t="s">
        <v>494</v>
      </c>
      <c r="C680" s="228" t="s">
        <v>745</v>
      </c>
      <c r="D680" s="15"/>
      <c r="E680" s="58"/>
      <c r="F680" s="15"/>
      <c r="G680" s="15"/>
      <c r="H680" s="15"/>
      <c r="J680" s="238"/>
    </row>
    <row r="681" spans="1:10" ht="51" customHeight="1" thickBot="1" x14ac:dyDescent="0.3">
      <c r="A681" s="550"/>
      <c r="B681" s="282" t="s">
        <v>812</v>
      </c>
      <c r="C681" s="283" t="s">
        <v>811</v>
      </c>
      <c r="D681" s="116"/>
      <c r="E681" s="275"/>
      <c r="F681" s="116"/>
      <c r="G681" s="116"/>
      <c r="H681" s="116"/>
      <c r="J681" s="238"/>
    </row>
    <row r="682" spans="1:10" ht="15.75" thickBot="1" x14ac:dyDescent="0.3">
      <c r="A682" s="427" t="s">
        <v>121</v>
      </c>
      <c r="B682" s="428"/>
      <c r="C682" s="429"/>
      <c r="D682" s="344"/>
      <c r="E682" s="390"/>
      <c r="F682" s="344"/>
      <c r="G682" s="425">
        <v>2573886.7999999998</v>
      </c>
      <c r="H682" s="430">
        <v>2573886.7999999998</v>
      </c>
      <c r="J682" s="238">
        <v>1</v>
      </c>
    </row>
    <row r="683" spans="1:10" ht="30" x14ac:dyDescent="0.25">
      <c r="A683" s="284" t="s">
        <v>84</v>
      </c>
      <c r="B683" s="285" t="s">
        <v>278</v>
      </c>
      <c r="C683" s="229" t="s">
        <v>746</v>
      </c>
      <c r="D683" s="22"/>
      <c r="E683" s="22"/>
      <c r="F683" s="22"/>
      <c r="G683" s="22"/>
      <c r="H683" s="22"/>
      <c r="J683" s="238"/>
    </row>
    <row r="684" spans="1:10" ht="64.5" customHeight="1" x14ac:dyDescent="0.25">
      <c r="A684" s="98"/>
      <c r="B684" s="499" t="s">
        <v>898</v>
      </c>
      <c r="C684" s="230" t="s">
        <v>747</v>
      </c>
      <c r="D684" s="10"/>
      <c r="E684" s="10"/>
      <c r="F684" s="10"/>
      <c r="G684" s="10"/>
      <c r="H684" s="10"/>
      <c r="J684" s="238"/>
    </row>
    <row r="685" spans="1:10" ht="34.5" customHeight="1" x14ac:dyDescent="0.25">
      <c r="A685" s="98"/>
      <c r="B685" s="94" t="s">
        <v>548</v>
      </c>
      <c r="C685" s="230" t="s">
        <v>747</v>
      </c>
      <c r="D685" s="10"/>
      <c r="E685" s="10"/>
      <c r="F685" s="10"/>
      <c r="G685" s="10"/>
      <c r="H685" s="85"/>
      <c r="J685" s="241"/>
    </row>
    <row r="686" spans="1:10" ht="50.25" customHeight="1" x14ac:dyDescent="0.25">
      <c r="A686" s="500"/>
      <c r="B686" s="94" t="s">
        <v>550</v>
      </c>
      <c r="C686" s="230" t="s">
        <v>277</v>
      </c>
      <c r="D686" s="10"/>
      <c r="E686" s="10"/>
      <c r="F686" s="10"/>
      <c r="G686" s="10"/>
      <c r="H686" s="85"/>
      <c r="J686" s="238"/>
    </row>
    <row r="687" spans="1:10" ht="30.75" thickBot="1" x14ac:dyDescent="0.3">
      <c r="A687" s="501"/>
      <c r="B687" s="218" t="s">
        <v>549</v>
      </c>
      <c r="C687" s="502" t="s">
        <v>748</v>
      </c>
      <c r="D687" s="13"/>
      <c r="E687" s="13"/>
      <c r="F687" s="13"/>
      <c r="G687" s="13"/>
      <c r="H687" s="13"/>
      <c r="J687" s="238"/>
    </row>
    <row r="688" spans="1:10" ht="15.75" thickBot="1" x14ac:dyDescent="0.3">
      <c r="A688" s="363" t="s">
        <v>121</v>
      </c>
      <c r="B688" s="431"/>
      <c r="C688" s="432"/>
      <c r="D688" s="353"/>
      <c r="E688" s="353">
        <v>16194760</v>
      </c>
      <c r="F688" s="353"/>
      <c r="G688" s="353">
        <v>1741680.65</v>
      </c>
      <c r="H688" s="353">
        <f>E688+G688</f>
        <v>17936440.649999999</v>
      </c>
      <c r="J688" s="238">
        <v>1</v>
      </c>
    </row>
    <row r="689" spans="1:10" ht="30.75" thickBot="1" x14ac:dyDescent="0.3">
      <c r="A689" s="47" t="s">
        <v>97</v>
      </c>
      <c r="B689" s="46" t="s">
        <v>98</v>
      </c>
      <c r="C689" s="46" t="s">
        <v>99</v>
      </c>
      <c r="D689" s="14"/>
      <c r="E689" s="14"/>
      <c r="F689" s="14"/>
      <c r="G689" s="180"/>
      <c r="H689" s="181"/>
      <c r="J689" s="238"/>
    </row>
    <row r="690" spans="1:10" ht="15.75" thickBot="1" x14ac:dyDescent="0.3">
      <c r="A690" s="433" t="s">
        <v>121</v>
      </c>
      <c r="B690" s="431"/>
      <c r="C690" s="435"/>
      <c r="D690" s="343"/>
      <c r="E690" s="343"/>
      <c r="F690" s="343"/>
      <c r="G690" s="345">
        <v>1259364.73</v>
      </c>
      <c r="H690" s="436">
        <v>1259364.73</v>
      </c>
      <c r="J690" s="238">
        <v>1</v>
      </c>
    </row>
    <row r="691" spans="1:10" x14ac:dyDescent="0.25">
      <c r="J691" s="238"/>
    </row>
    <row r="692" spans="1:10" x14ac:dyDescent="0.25">
      <c r="J692" s="238"/>
    </row>
    <row r="693" spans="1:10" x14ac:dyDescent="0.25">
      <c r="J693" s="238"/>
    </row>
    <row r="694" spans="1:10" x14ac:dyDescent="0.25">
      <c r="J694" s="238"/>
    </row>
    <row r="695" spans="1:10" x14ac:dyDescent="0.25">
      <c r="J695" s="238"/>
    </row>
    <row r="696" spans="1:10" x14ac:dyDescent="0.25">
      <c r="J696" s="238"/>
    </row>
    <row r="697" spans="1:10" x14ac:dyDescent="0.25">
      <c r="J697" s="237">
        <f>SUM(J61:J696)</f>
        <v>53</v>
      </c>
    </row>
  </sheetData>
  <autoFilter ref="A2:H457" xr:uid="{00000000-0009-0000-0000-000000000000}">
    <filterColumn colId="3" showButton="0"/>
    <filterColumn colId="4" showButton="0"/>
    <filterColumn colId="5" showButton="0"/>
    <filterColumn colId="6" showButton="0"/>
  </autoFilter>
  <mergeCells count="23">
    <mergeCell ref="B455:B456"/>
    <mergeCell ref="B105:B106"/>
    <mergeCell ref="I1:I2"/>
    <mergeCell ref="A1:H1"/>
    <mergeCell ref="D2:H2"/>
    <mergeCell ref="C2:C3"/>
    <mergeCell ref="B2:B3"/>
    <mergeCell ref="A4:A23"/>
    <mergeCell ref="A2:A3"/>
    <mergeCell ref="C105:C106"/>
    <mergeCell ref="A319:A326"/>
    <mergeCell ref="E105:E106"/>
    <mergeCell ref="F105:F106"/>
    <mergeCell ref="G105:G106"/>
    <mergeCell ref="H105:H106"/>
    <mergeCell ref="D105:D106"/>
    <mergeCell ref="A680:A681"/>
    <mergeCell ref="A316:A317"/>
    <mergeCell ref="A495:A496"/>
    <mergeCell ref="A68:A79"/>
    <mergeCell ref="A129:A136"/>
    <mergeCell ref="A81:A83"/>
    <mergeCell ref="A508:A515"/>
  </mergeCells>
  <pageMargins left="0.7" right="0.7" top="0.75" bottom="0.75" header="0.3" footer="0.3"/>
  <pageSetup paperSize="9" scale="7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0"/>
  <sheetViews>
    <sheetView tabSelected="1" topLeftCell="A37" workbookViewId="0">
      <selection activeCell="Q55" sqref="Q55"/>
    </sheetView>
  </sheetViews>
  <sheetFormatPr defaultRowHeight="15" x14ac:dyDescent="0.25"/>
  <cols>
    <col min="1" max="1" width="7.28515625" style="508" customWidth="1"/>
    <col min="2" max="2" width="13.7109375" style="508" customWidth="1"/>
    <col min="3" max="3" width="14.140625" style="508" customWidth="1"/>
    <col min="4" max="4" width="12.7109375" style="508" customWidth="1"/>
    <col min="5" max="5" width="16.28515625" style="508" customWidth="1"/>
    <col min="6" max="6" width="17.7109375" style="508" customWidth="1"/>
    <col min="7" max="7" width="14.140625" style="508" customWidth="1"/>
    <col min="8" max="8" width="14.28515625" style="508" customWidth="1"/>
    <col min="9" max="9" width="15.85546875" style="508" customWidth="1"/>
    <col min="10" max="16384" width="9.140625" style="508"/>
  </cols>
  <sheetData>
    <row r="1" spans="1:9" ht="18.75" x14ac:dyDescent="0.3">
      <c r="A1" s="542"/>
      <c r="B1" s="542"/>
      <c r="C1" s="543"/>
      <c r="D1" s="543" t="s">
        <v>864</v>
      </c>
      <c r="E1" s="543"/>
      <c r="F1" s="543"/>
      <c r="G1" s="543"/>
      <c r="H1" s="542"/>
      <c r="I1" s="543"/>
    </row>
    <row r="2" spans="1:9" x14ac:dyDescent="0.25">
      <c r="A2" s="510"/>
      <c r="B2" s="510"/>
      <c r="C2" s="510"/>
      <c r="D2" s="510"/>
      <c r="E2" s="510"/>
      <c r="F2" s="510"/>
      <c r="G2" s="510"/>
      <c r="H2" s="510"/>
      <c r="I2" s="511"/>
    </row>
    <row r="3" spans="1:9" ht="30.75" customHeight="1" x14ac:dyDescent="0.25">
      <c r="A3" s="540" t="s">
        <v>869</v>
      </c>
      <c r="B3" s="598" t="s">
        <v>865</v>
      </c>
      <c r="C3" s="598"/>
      <c r="D3" s="598"/>
      <c r="E3" s="541">
        <v>2022</v>
      </c>
      <c r="F3" s="541">
        <v>2023</v>
      </c>
      <c r="G3" s="541">
        <v>2024</v>
      </c>
      <c r="H3" s="541">
        <v>2025</v>
      </c>
      <c r="I3" s="541" t="s">
        <v>866</v>
      </c>
    </row>
    <row r="4" spans="1:9" ht="31.5" customHeight="1" x14ac:dyDescent="0.25">
      <c r="A4" s="512">
        <v>1</v>
      </c>
      <c r="B4" s="625" t="s">
        <v>868</v>
      </c>
      <c r="C4" s="625"/>
      <c r="D4" s="626"/>
      <c r="E4" s="513"/>
      <c r="F4" s="514">
        <v>2380653</v>
      </c>
      <c r="G4" s="514">
        <v>3178430.89</v>
      </c>
      <c r="H4" s="514">
        <v>475484.01</v>
      </c>
      <c r="I4" s="515">
        <f>E4+F4+G4+H4</f>
        <v>6034567.9000000004</v>
      </c>
    </row>
    <row r="5" spans="1:9" ht="30" customHeight="1" x14ac:dyDescent="0.25">
      <c r="A5" s="516">
        <v>2</v>
      </c>
      <c r="B5" s="610" t="s">
        <v>867</v>
      </c>
      <c r="C5" s="610"/>
      <c r="D5" s="611"/>
      <c r="E5" s="517">
        <v>2224715.11</v>
      </c>
      <c r="F5" s="517">
        <v>2874549.3</v>
      </c>
      <c r="G5" s="517">
        <v>1356635.72</v>
      </c>
      <c r="H5" s="517">
        <v>540967.84</v>
      </c>
      <c r="I5" s="518">
        <f t="shared" ref="I5:I58" si="0">E5+F5+G5+H5</f>
        <v>6996867.9699999997</v>
      </c>
    </row>
    <row r="6" spans="1:9" ht="30" customHeight="1" x14ac:dyDescent="0.25">
      <c r="A6" s="516">
        <v>3</v>
      </c>
      <c r="B6" s="623" t="s">
        <v>870</v>
      </c>
      <c r="C6" s="623"/>
      <c r="D6" s="624"/>
      <c r="E6" s="517">
        <f>[2]Лист1!$L$3</f>
        <v>33699.9</v>
      </c>
      <c r="F6" s="517">
        <f>[2]Лист1!$L$7</f>
        <v>15480</v>
      </c>
      <c r="G6" s="517">
        <f>[2]Лист1!$L$10</f>
        <v>150140.95000000001</v>
      </c>
      <c r="H6" s="517">
        <f>[2]Лист1!$L$14</f>
        <v>10535.93</v>
      </c>
      <c r="I6" s="518">
        <f t="shared" si="0"/>
        <v>209856.78</v>
      </c>
    </row>
    <row r="7" spans="1:9" ht="30" customHeight="1" x14ac:dyDescent="0.25">
      <c r="A7" s="516">
        <v>4</v>
      </c>
      <c r="B7" s="623" t="s">
        <v>71</v>
      </c>
      <c r="C7" s="623"/>
      <c r="D7" s="624"/>
      <c r="E7" s="517">
        <v>277258.8</v>
      </c>
      <c r="F7" s="517">
        <v>311535.7</v>
      </c>
      <c r="G7" s="517">
        <v>108600</v>
      </c>
      <c r="H7" s="517">
        <v>90932.83</v>
      </c>
      <c r="I7" s="518">
        <f t="shared" si="0"/>
        <v>788327.33</v>
      </c>
    </row>
    <row r="8" spans="1:9" ht="30" customHeight="1" x14ac:dyDescent="0.25">
      <c r="A8" s="516">
        <v>5</v>
      </c>
      <c r="B8" s="623" t="s">
        <v>96</v>
      </c>
      <c r="C8" s="623"/>
      <c r="D8" s="624"/>
      <c r="E8" s="519">
        <v>69000</v>
      </c>
      <c r="F8" s="519">
        <v>21709.48</v>
      </c>
      <c r="G8" s="520"/>
      <c r="H8" s="520"/>
      <c r="I8" s="518">
        <f t="shared" si="0"/>
        <v>90709.48</v>
      </c>
    </row>
    <row r="9" spans="1:9" ht="30" customHeight="1" x14ac:dyDescent="0.25">
      <c r="A9" s="516">
        <v>6</v>
      </c>
      <c r="B9" s="623" t="s">
        <v>871</v>
      </c>
      <c r="C9" s="623"/>
      <c r="D9" s="624"/>
      <c r="E9" s="520"/>
      <c r="F9" s="519">
        <v>654574.11</v>
      </c>
      <c r="G9" s="519">
        <v>44635</v>
      </c>
      <c r="H9" s="519"/>
      <c r="I9" s="518">
        <f t="shared" si="0"/>
        <v>699209.11</v>
      </c>
    </row>
    <row r="10" spans="1:9" ht="30" customHeight="1" x14ac:dyDescent="0.25">
      <c r="A10" s="516">
        <v>7</v>
      </c>
      <c r="B10" s="623" t="s">
        <v>89</v>
      </c>
      <c r="C10" s="623"/>
      <c r="D10" s="624"/>
      <c r="E10" s="517">
        <v>745408.55</v>
      </c>
      <c r="F10" s="519">
        <v>7704810.46</v>
      </c>
      <c r="G10" s="519">
        <v>639058.51</v>
      </c>
      <c r="H10" s="519">
        <v>3844041.83</v>
      </c>
      <c r="I10" s="518">
        <f t="shared" si="0"/>
        <v>12933319.35</v>
      </c>
    </row>
    <row r="11" spans="1:9" ht="30" customHeight="1" x14ac:dyDescent="0.25">
      <c r="A11" s="516">
        <v>8</v>
      </c>
      <c r="B11" s="609" t="s">
        <v>872</v>
      </c>
      <c r="C11" s="610"/>
      <c r="D11" s="611"/>
      <c r="E11" s="517"/>
      <c r="F11" s="519">
        <v>110804.56</v>
      </c>
      <c r="G11" s="519">
        <v>349252.38</v>
      </c>
      <c r="H11" s="519">
        <v>51823.93</v>
      </c>
      <c r="I11" s="518">
        <f t="shared" si="0"/>
        <v>511880.87</v>
      </c>
    </row>
    <row r="12" spans="1:9" ht="30" customHeight="1" x14ac:dyDescent="0.25">
      <c r="A12" s="516">
        <v>9</v>
      </c>
      <c r="B12" s="610" t="s">
        <v>873</v>
      </c>
      <c r="C12" s="610"/>
      <c r="D12" s="611"/>
      <c r="E12" s="520"/>
      <c r="F12" s="519">
        <v>19152.84</v>
      </c>
      <c r="G12" s="519">
        <v>750874.06</v>
      </c>
      <c r="H12" s="519">
        <v>85672.26</v>
      </c>
      <c r="I12" s="518">
        <f t="shared" si="0"/>
        <v>855699.16</v>
      </c>
    </row>
    <row r="13" spans="1:9" ht="30" customHeight="1" x14ac:dyDescent="0.25">
      <c r="A13" s="516">
        <v>10</v>
      </c>
      <c r="B13" s="610" t="s">
        <v>113</v>
      </c>
      <c r="C13" s="610"/>
      <c r="D13" s="611"/>
      <c r="E13" s="521"/>
      <c r="F13" s="517">
        <v>71740</v>
      </c>
      <c r="G13" s="517">
        <v>113641.5</v>
      </c>
      <c r="H13" s="521"/>
      <c r="I13" s="518">
        <f t="shared" si="0"/>
        <v>185381.5</v>
      </c>
    </row>
    <row r="14" spans="1:9" ht="30" customHeight="1" x14ac:dyDescent="0.25">
      <c r="A14" s="516">
        <v>11</v>
      </c>
      <c r="B14" s="623" t="s">
        <v>874</v>
      </c>
      <c r="C14" s="623"/>
      <c r="D14" s="624"/>
      <c r="E14" s="517">
        <v>53638.2</v>
      </c>
      <c r="F14" s="521"/>
      <c r="G14" s="517">
        <v>415791.5</v>
      </c>
      <c r="H14" s="517">
        <v>211950</v>
      </c>
      <c r="I14" s="518">
        <f t="shared" si="0"/>
        <v>681379.7</v>
      </c>
    </row>
    <row r="15" spans="1:9" ht="38.25" customHeight="1" x14ac:dyDescent="0.25">
      <c r="A15" s="522">
        <v>12</v>
      </c>
      <c r="B15" s="609" t="s">
        <v>875</v>
      </c>
      <c r="C15" s="610"/>
      <c r="D15" s="611"/>
      <c r="E15" s="517"/>
      <c r="F15" s="517">
        <v>39695.4</v>
      </c>
      <c r="G15" s="517"/>
      <c r="H15" s="517"/>
      <c r="I15" s="518">
        <f t="shared" si="0"/>
        <v>39695.4</v>
      </c>
    </row>
    <row r="16" spans="1:9" ht="30.75" customHeight="1" x14ac:dyDescent="0.25">
      <c r="A16" s="512">
        <v>13</v>
      </c>
      <c r="B16" s="612" t="s">
        <v>80</v>
      </c>
      <c r="C16" s="613"/>
      <c r="D16" s="614"/>
      <c r="E16" s="524">
        <v>35758.800000000003</v>
      </c>
      <c r="F16" s="513"/>
      <c r="G16" s="513"/>
      <c r="H16" s="513"/>
      <c r="I16" s="515">
        <f t="shared" si="0"/>
        <v>35758.800000000003</v>
      </c>
    </row>
    <row r="17" spans="1:9" ht="30" customHeight="1" x14ac:dyDescent="0.25">
      <c r="A17" s="516">
        <v>14</v>
      </c>
      <c r="B17" s="607" t="s">
        <v>876</v>
      </c>
      <c r="C17" s="607"/>
      <c r="D17" s="608"/>
      <c r="E17" s="517">
        <v>11500</v>
      </c>
      <c r="F17" s="521"/>
      <c r="G17" s="521"/>
      <c r="H17" s="521"/>
      <c r="I17" s="518">
        <f t="shared" si="0"/>
        <v>11500</v>
      </c>
    </row>
    <row r="18" spans="1:9" ht="30" customHeight="1" x14ac:dyDescent="0.25">
      <c r="A18" s="540" t="s">
        <v>869</v>
      </c>
      <c r="B18" s="598" t="s">
        <v>865</v>
      </c>
      <c r="C18" s="598"/>
      <c r="D18" s="598"/>
      <c r="E18" s="541">
        <v>2022</v>
      </c>
      <c r="F18" s="541">
        <v>2023</v>
      </c>
      <c r="G18" s="541">
        <v>2024</v>
      </c>
      <c r="H18" s="541">
        <v>2025</v>
      </c>
      <c r="I18" s="541" t="s">
        <v>866</v>
      </c>
    </row>
    <row r="19" spans="1:9" ht="30" customHeight="1" x14ac:dyDescent="0.25">
      <c r="A19" s="516">
        <v>15</v>
      </c>
      <c r="B19" s="594" t="s">
        <v>125</v>
      </c>
      <c r="C19" s="594"/>
      <c r="D19" s="595"/>
      <c r="E19" s="521"/>
      <c r="F19" s="517">
        <v>205451.64</v>
      </c>
      <c r="G19" s="517">
        <v>59504.82</v>
      </c>
      <c r="H19" s="517"/>
      <c r="I19" s="518">
        <f t="shared" si="0"/>
        <v>264956.46000000002</v>
      </c>
    </row>
    <row r="20" spans="1:9" ht="20.100000000000001" customHeight="1" x14ac:dyDescent="0.25">
      <c r="A20" s="516">
        <v>16</v>
      </c>
      <c r="B20" s="594" t="s">
        <v>804</v>
      </c>
      <c r="C20" s="594"/>
      <c r="D20" s="595"/>
      <c r="E20" s="521">
        <v>23000</v>
      </c>
      <c r="F20" s="517"/>
      <c r="G20" s="517"/>
      <c r="H20" s="517"/>
      <c r="I20" s="518">
        <f t="shared" si="0"/>
        <v>23000</v>
      </c>
    </row>
    <row r="21" spans="1:9" ht="20.100000000000001" customHeight="1" x14ac:dyDescent="0.25">
      <c r="A21" s="516">
        <v>17</v>
      </c>
      <c r="B21" s="607" t="s">
        <v>126</v>
      </c>
      <c r="C21" s="607"/>
      <c r="D21" s="608"/>
      <c r="E21" s="517">
        <v>14791216.68</v>
      </c>
      <c r="F21" s="517">
        <v>13693909.17</v>
      </c>
      <c r="G21" s="517">
        <v>14370204.27</v>
      </c>
      <c r="H21" s="517">
        <v>6588818.5300000003</v>
      </c>
      <c r="I21" s="518">
        <f t="shared" si="0"/>
        <v>49444148.650000006</v>
      </c>
    </row>
    <row r="22" spans="1:9" ht="20.100000000000001" customHeight="1" x14ac:dyDescent="0.25">
      <c r="A22" s="516">
        <v>18</v>
      </c>
      <c r="B22" s="620" t="s">
        <v>282</v>
      </c>
      <c r="C22" s="621"/>
      <c r="D22" s="622"/>
      <c r="E22" s="517">
        <v>232172.91</v>
      </c>
      <c r="F22" s="517">
        <v>1912727.93</v>
      </c>
      <c r="G22" s="517">
        <v>2410218.7000000002</v>
      </c>
      <c r="H22" s="517">
        <v>8404762.4700000007</v>
      </c>
      <c r="I22" s="518">
        <f t="shared" si="0"/>
        <v>12959882.010000002</v>
      </c>
    </row>
    <row r="23" spans="1:9" ht="20.100000000000001" customHeight="1" x14ac:dyDescent="0.25">
      <c r="A23" s="516">
        <v>19</v>
      </c>
      <c r="B23" s="605" t="s">
        <v>381</v>
      </c>
      <c r="C23" s="594"/>
      <c r="D23" s="595"/>
      <c r="E23" s="517"/>
      <c r="F23" s="517">
        <v>137803.04</v>
      </c>
      <c r="G23" s="517"/>
      <c r="H23" s="517"/>
      <c r="I23" s="518">
        <f t="shared" si="0"/>
        <v>137803.04</v>
      </c>
    </row>
    <row r="24" spans="1:9" ht="20.100000000000001" customHeight="1" x14ac:dyDescent="0.25">
      <c r="A24" s="516">
        <v>20</v>
      </c>
      <c r="B24" s="594" t="s">
        <v>82</v>
      </c>
      <c r="C24" s="594"/>
      <c r="D24" s="595"/>
      <c r="E24" s="517">
        <v>39092.400000000001</v>
      </c>
      <c r="F24" s="517">
        <v>77085</v>
      </c>
      <c r="G24" s="517">
        <v>102391.56</v>
      </c>
      <c r="H24" s="517">
        <v>257987.13</v>
      </c>
      <c r="I24" s="518">
        <f t="shared" si="0"/>
        <v>476556.08999999997</v>
      </c>
    </row>
    <row r="25" spans="1:9" ht="20.100000000000001" customHeight="1" x14ac:dyDescent="0.25">
      <c r="A25" s="516">
        <v>21</v>
      </c>
      <c r="B25" s="594" t="s">
        <v>368</v>
      </c>
      <c r="C25" s="594"/>
      <c r="D25" s="595"/>
      <c r="E25" s="517">
        <v>332661.32</v>
      </c>
      <c r="F25" s="517">
        <v>333514.96000000002</v>
      </c>
      <c r="G25" s="517">
        <v>558880.62</v>
      </c>
      <c r="H25" s="517">
        <v>864473.15</v>
      </c>
      <c r="I25" s="518">
        <f t="shared" si="0"/>
        <v>2089530.0499999998</v>
      </c>
    </row>
    <row r="26" spans="1:9" ht="20.100000000000001" customHeight="1" x14ac:dyDescent="0.25">
      <c r="A26" s="516">
        <v>22</v>
      </c>
      <c r="B26" s="594" t="s">
        <v>81</v>
      </c>
      <c r="C26" s="594"/>
      <c r="D26" s="595"/>
      <c r="E26" s="517">
        <v>115742.6</v>
      </c>
      <c r="F26" s="517">
        <v>409150.15</v>
      </c>
      <c r="G26" s="517">
        <v>207819.66</v>
      </c>
      <c r="H26" s="517">
        <v>898770.6</v>
      </c>
      <c r="I26" s="518">
        <f t="shared" si="0"/>
        <v>1631483.01</v>
      </c>
    </row>
    <row r="27" spans="1:9" ht="20.100000000000001" customHeight="1" x14ac:dyDescent="0.25">
      <c r="A27" s="516">
        <v>23</v>
      </c>
      <c r="B27" s="596" t="s">
        <v>412</v>
      </c>
      <c r="C27" s="596"/>
      <c r="D27" s="597"/>
      <c r="E27" s="517">
        <v>10500</v>
      </c>
      <c r="F27" s="517">
        <v>114119.4</v>
      </c>
      <c r="G27" s="517">
        <v>36</v>
      </c>
      <c r="H27" s="517">
        <v>2677.25</v>
      </c>
      <c r="I27" s="518">
        <f t="shared" si="0"/>
        <v>127332.65</v>
      </c>
    </row>
    <row r="28" spans="1:9" ht="20.100000000000001" customHeight="1" x14ac:dyDescent="0.25">
      <c r="A28" s="516">
        <v>24</v>
      </c>
      <c r="B28" s="615" t="s">
        <v>814</v>
      </c>
      <c r="C28" s="615"/>
      <c r="D28" s="616"/>
      <c r="E28" s="517">
        <f>[10]Лист1!$G$14</f>
        <v>340314.58999999997</v>
      </c>
      <c r="F28" s="517">
        <f>[10]Лист1!$G$40</f>
        <v>546724.74000000011</v>
      </c>
      <c r="G28" s="517">
        <f>[10]Лист1!$G$65</f>
        <v>668218.61</v>
      </c>
      <c r="H28" s="517">
        <f>[10]Лист1!$G$90</f>
        <v>1060902.5799999998</v>
      </c>
      <c r="I28" s="518">
        <f t="shared" si="0"/>
        <v>2616160.5199999996</v>
      </c>
    </row>
    <row r="29" spans="1:9" ht="20.100000000000001" customHeight="1" x14ac:dyDescent="0.25">
      <c r="A29" s="516">
        <v>25</v>
      </c>
      <c r="B29" s="596" t="s">
        <v>877</v>
      </c>
      <c r="C29" s="596"/>
      <c r="D29" s="597"/>
      <c r="E29" s="517">
        <v>282232.58</v>
      </c>
      <c r="F29" s="517">
        <v>1665225.47</v>
      </c>
      <c r="G29" s="517">
        <v>1009501.31</v>
      </c>
      <c r="H29" s="517">
        <v>1375141.82</v>
      </c>
      <c r="I29" s="518">
        <f t="shared" si="0"/>
        <v>4332101.1800000006</v>
      </c>
    </row>
    <row r="30" spans="1:9" ht="20.100000000000001" customHeight="1" x14ac:dyDescent="0.25">
      <c r="A30" s="516">
        <v>26</v>
      </c>
      <c r="B30" s="525" t="s">
        <v>878</v>
      </c>
      <c r="C30" s="526"/>
      <c r="D30" s="527"/>
      <c r="E30" s="521">
        <v>251317.35</v>
      </c>
      <c r="F30" s="521">
        <v>426761.23</v>
      </c>
      <c r="G30" s="521">
        <v>263402.55</v>
      </c>
      <c r="H30" s="521">
        <v>346759.57</v>
      </c>
      <c r="I30" s="518">
        <f t="shared" ref="I30:I31" si="1">E30+F30+G30+H30</f>
        <v>1288240.7</v>
      </c>
    </row>
    <row r="31" spans="1:9" ht="20.100000000000001" customHeight="1" x14ac:dyDescent="0.25">
      <c r="A31" s="516">
        <v>27</v>
      </c>
      <c r="B31" s="528" t="s">
        <v>879</v>
      </c>
      <c r="C31" s="527"/>
      <c r="D31" s="527"/>
      <c r="E31" s="517">
        <v>38050.9</v>
      </c>
      <c r="F31" s="517">
        <v>121197.38</v>
      </c>
      <c r="G31" s="521">
        <v>2863.89</v>
      </c>
      <c r="H31" s="517">
        <v>1306.24</v>
      </c>
      <c r="I31" s="518">
        <f t="shared" si="1"/>
        <v>163418.41</v>
      </c>
    </row>
    <row r="32" spans="1:9" ht="20.100000000000001" customHeight="1" x14ac:dyDescent="0.25">
      <c r="A32" s="516">
        <v>28</v>
      </c>
      <c r="B32" s="529" t="s">
        <v>360</v>
      </c>
      <c r="C32" s="530"/>
      <c r="D32" s="531"/>
      <c r="E32" s="517">
        <v>76628.88</v>
      </c>
      <c r="F32" s="517">
        <v>786344.05</v>
      </c>
      <c r="G32" s="517">
        <v>476544.94</v>
      </c>
      <c r="H32" s="517">
        <v>947148.91</v>
      </c>
      <c r="I32" s="518">
        <f t="shared" ref="I32:I43" si="2">E32+F32+G32+H32</f>
        <v>2286666.7800000003</v>
      </c>
    </row>
    <row r="33" spans="1:9" ht="20.100000000000001" customHeight="1" x14ac:dyDescent="0.25">
      <c r="A33" s="516">
        <v>29</v>
      </c>
      <c r="B33" s="532" t="s">
        <v>483</v>
      </c>
      <c r="C33" s="525"/>
      <c r="D33" s="533"/>
      <c r="E33" s="517">
        <v>1029211.45</v>
      </c>
      <c r="F33" s="517">
        <v>546047.36</v>
      </c>
      <c r="G33" s="517">
        <v>263960</v>
      </c>
      <c r="H33" s="517">
        <v>1283923.08</v>
      </c>
      <c r="I33" s="518">
        <f t="shared" si="2"/>
        <v>3123141.89</v>
      </c>
    </row>
    <row r="34" spans="1:9" ht="20.100000000000001" customHeight="1" x14ac:dyDescent="0.25">
      <c r="A34" s="516">
        <v>30</v>
      </c>
      <c r="B34" s="534" t="s">
        <v>880</v>
      </c>
      <c r="C34" s="535"/>
      <c r="D34" s="536"/>
      <c r="E34" s="517">
        <v>3000</v>
      </c>
      <c r="F34" s="517">
        <v>95509.75</v>
      </c>
      <c r="G34" s="517">
        <v>25.92</v>
      </c>
      <c r="H34" s="517">
        <v>8619.39</v>
      </c>
      <c r="I34" s="518">
        <f t="shared" si="2"/>
        <v>107155.06</v>
      </c>
    </row>
    <row r="35" spans="1:9" ht="20.100000000000001" customHeight="1" x14ac:dyDescent="0.25">
      <c r="A35" s="516">
        <v>31</v>
      </c>
      <c r="B35" s="534" t="s">
        <v>881</v>
      </c>
      <c r="C35" s="537"/>
      <c r="D35" s="534"/>
      <c r="E35" s="517">
        <v>462760</v>
      </c>
      <c r="F35" s="517">
        <v>378564.19</v>
      </c>
      <c r="G35" s="517">
        <v>130018.7</v>
      </c>
      <c r="H35" s="517">
        <v>356027.83</v>
      </c>
      <c r="I35" s="518">
        <f t="shared" si="2"/>
        <v>1327370.72</v>
      </c>
    </row>
    <row r="36" spans="1:9" ht="20.100000000000001" customHeight="1" x14ac:dyDescent="0.25">
      <c r="A36" s="516">
        <v>32</v>
      </c>
      <c r="B36" s="532" t="s">
        <v>882</v>
      </c>
      <c r="C36" s="525"/>
      <c r="D36" s="533"/>
      <c r="E36" s="517">
        <v>19808.45</v>
      </c>
      <c r="F36" s="517">
        <v>129191.27</v>
      </c>
      <c r="G36" s="517">
        <v>196852.7</v>
      </c>
      <c r="H36" s="517">
        <v>195489.57</v>
      </c>
      <c r="I36" s="518">
        <f t="shared" si="2"/>
        <v>541341.99</v>
      </c>
    </row>
    <row r="37" spans="1:9" ht="20.100000000000001" customHeight="1" x14ac:dyDescent="0.25">
      <c r="A37" s="516">
        <v>33</v>
      </c>
      <c r="B37" s="532" t="s">
        <v>883</v>
      </c>
      <c r="C37" s="525"/>
      <c r="D37" s="533"/>
      <c r="E37" s="521">
        <v>258570.95</v>
      </c>
      <c r="F37" s="521">
        <v>771672.15</v>
      </c>
      <c r="G37" s="521">
        <v>322184.49</v>
      </c>
      <c r="H37" s="521">
        <v>885058.16</v>
      </c>
      <c r="I37" s="518">
        <f t="shared" si="2"/>
        <v>2237485.75</v>
      </c>
    </row>
    <row r="38" spans="1:9" ht="20.100000000000001" customHeight="1" x14ac:dyDescent="0.25">
      <c r="A38" s="516">
        <v>34</v>
      </c>
      <c r="B38" s="532" t="s">
        <v>418</v>
      </c>
      <c r="C38" s="525"/>
      <c r="D38" s="533"/>
      <c r="E38" s="521"/>
      <c r="F38" s="517">
        <v>55578.89</v>
      </c>
      <c r="G38" s="517">
        <v>60030.36</v>
      </c>
      <c r="H38" s="517">
        <v>183679</v>
      </c>
      <c r="I38" s="518">
        <f t="shared" si="2"/>
        <v>299288.25</v>
      </c>
    </row>
    <row r="39" spans="1:9" ht="20.100000000000001" customHeight="1" x14ac:dyDescent="0.25">
      <c r="A39" s="516">
        <v>35</v>
      </c>
      <c r="B39" s="532" t="s">
        <v>884</v>
      </c>
      <c r="C39" s="525"/>
      <c r="D39" s="533"/>
      <c r="E39" s="517">
        <v>57118.7</v>
      </c>
      <c r="F39" s="517">
        <v>208337.2</v>
      </c>
      <c r="G39" s="517">
        <v>181521.81</v>
      </c>
      <c r="H39" s="517">
        <v>269181.28999999998</v>
      </c>
      <c r="I39" s="518">
        <f t="shared" si="2"/>
        <v>716159</v>
      </c>
    </row>
    <row r="40" spans="1:9" ht="20.100000000000001" customHeight="1" x14ac:dyDescent="0.25">
      <c r="A40" s="516">
        <v>36</v>
      </c>
      <c r="B40" s="532" t="s">
        <v>426</v>
      </c>
      <c r="C40" s="525"/>
      <c r="D40" s="533"/>
      <c r="E40" s="517">
        <v>143643.1</v>
      </c>
      <c r="F40" s="517">
        <v>387382.73</v>
      </c>
      <c r="G40" s="517">
        <v>21.6</v>
      </c>
      <c r="H40" s="517">
        <v>4519515.16</v>
      </c>
      <c r="I40" s="518">
        <f t="shared" si="2"/>
        <v>5050562.59</v>
      </c>
    </row>
    <row r="41" spans="1:9" ht="20.100000000000001" customHeight="1" x14ac:dyDescent="0.25">
      <c r="A41" s="516">
        <v>37</v>
      </c>
      <c r="B41" s="532" t="s">
        <v>430</v>
      </c>
      <c r="C41" s="525"/>
      <c r="D41" s="533"/>
      <c r="E41" s="517">
        <v>17765.759999999998</v>
      </c>
      <c r="F41" s="517">
        <v>10276</v>
      </c>
      <c r="G41" s="517">
        <v>9</v>
      </c>
      <c r="H41" s="517">
        <v>301023.2</v>
      </c>
      <c r="I41" s="518">
        <f t="shared" si="2"/>
        <v>329073.96000000002</v>
      </c>
    </row>
    <row r="42" spans="1:9" ht="34.5" customHeight="1" x14ac:dyDescent="0.25">
      <c r="A42" s="540" t="s">
        <v>869</v>
      </c>
      <c r="B42" s="598" t="s">
        <v>865</v>
      </c>
      <c r="C42" s="598"/>
      <c r="D42" s="598"/>
      <c r="E42" s="541">
        <v>2022</v>
      </c>
      <c r="F42" s="541">
        <v>2023</v>
      </c>
      <c r="G42" s="541">
        <v>2024</v>
      </c>
      <c r="H42" s="541">
        <v>2025</v>
      </c>
      <c r="I42" s="541" t="s">
        <v>866</v>
      </c>
    </row>
    <row r="43" spans="1:9" ht="20.100000000000001" customHeight="1" x14ac:dyDescent="0.25">
      <c r="A43" s="522">
        <v>38</v>
      </c>
      <c r="B43" s="544" t="s">
        <v>434</v>
      </c>
      <c r="C43" s="525"/>
      <c r="D43" s="533"/>
      <c r="E43" s="517">
        <v>110533</v>
      </c>
      <c r="F43" s="517">
        <v>36530</v>
      </c>
      <c r="G43" s="517">
        <v>356606.34</v>
      </c>
      <c r="H43" s="517"/>
      <c r="I43" s="518">
        <f t="shared" si="2"/>
        <v>503669.34</v>
      </c>
    </row>
    <row r="44" spans="1:9" ht="20.100000000000001" customHeight="1" x14ac:dyDescent="0.25">
      <c r="A44" s="512">
        <v>39</v>
      </c>
      <c r="B44" s="617" t="s">
        <v>885</v>
      </c>
      <c r="C44" s="618"/>
      <c r="D44" s="619"/>
      <c r="E44" s="524">
        <v>77884.899999999994</v>
      </c>
      <c r="F44" s="524">
        <v>52756.59</v>
      </c>
      <c r="G44" s="524">
        <v>86712</v>
      </c>
      <c r="H44" s="524">
        <v>268681.46000000002</v>
      </c>
      <c r="I44" s="515">
        <f t="shared" si="0"/>
        <v>486034.95</v>
      </c>
    </row>
    <row r="45" spans="1:9" ht="20.100000000000001" customHeight="1" x14ac:dyDescent="0.25">
      <c r="A45" s="516">
        <v>40</v>
      </c>
      <c r="B45" s="601" t="s">
        <v>451</v>
      </c>
      <c r="C45" s="596"/>
      <c r="D45" s="597"/>
      <c r="E45" s="517">
        <v>14009.44</v>
      </c>
      <c r="F45" s="517">
        <v>11360.82</v>
      </c>
      <c r="G45" s="517">
        <v>14005.4</v>
      </c>
      <c r="H45" s="517">
        <v>23152</v>
      </c>
      <c r="I45" s="518">
        <f t="shared" si="0"/>
        <v>62527.66</v>
      </c>
    </row>
    <row r="46" spans="1:9" ht="20.100000000000001" customHeight="1" x14ac:dyDescent="0.25">
      <c r="A46" s="516">
        <v>41</v>
      </c>
      <c r="B46" s="601" t="s">
        <v>456</v>
      </c>
      <c r="C46" s="596"/>
      <c r="D46" s="597"/>
      <c r="E46" s="517"/>
      <c r="F46" s="517">
        <v>123439.3</v>
      </c>
      <c r="G46" s="517">
        <v>104430</v>
      </c>
      <c r="H46" s="517">
        <v>1900</v>
      </c>
      <c r="I46" s="518">
        <f t="shared" si="0"/>
        <v>229769.3</v>
      </c>
    </row>
    <row r="47" spans="1:9" ht="20.100000000000001" customHeight="1" x14ac:dyDescent="0.25">
      <c r="A47" s="516">
        <v>42</v>
      </c>
      <c r="B47" s="601" t="s">
        <v>886</v>
      </c>
      <c r="C47" s="596"/>
      <c r="D47" s="597"/>
      <c r="E47" s="517">
        <v>65448.14</v>
      </c>
      <c r="F47" s="517">
        <v>444469.74</v>
      </c>
      <c r="G47" s="517">
        <v>47207.199999999997</v>
      </c>
      <c r="H47" s="517">
        <v>1951</v>
      </c>
      <c r="I47" s="518">
        <f t="shared" si="0"/>
        <v>559076.07999999996</v>
      </c>
    </row>
    <row r="48" spans="1:9" ht="20.100000000000001" customHeight="1" x14ac:dyDescent="0.25">
      <c r="A48" s="516">
        <v>43</v>
      </c>
      <c r="B48" s="601" t="s">
        <v>470</v>
      </c>
      <c r="C48" s="596"/>
      <c r="D48" s="597"/>
      <c r="E48" s="517"/>
      <c r="F48" s="517">
        <v>52226.81</v>
      </c>
      <c r="G48" s="517">
        <v>2431.6</v>
      </c>
      <c r="H48" s="517">
        <v>51722.55</v>
      </c>
      <c r="I48" s="518">
        <f t="shared" si="0"/>
        <v>106380.95999999999</v>
      </c>
    </row>
    <row r="49" spans="1:9" ht="20.100000000000001" customHeight="1" x14ac:dyDescent="0.25">
      <c r="A49" s="516">
        <v>44</v>
      </c>
      <c r="B49" s="601" t="s">
        <v>471</v>
      </c>
      <c r="C49" s="596"/>
      <c r="D49" s="597"/>
      <c r="E49" s="517"/>
      <c r="F49" s="517">
        <v>138913.89000000001</v>
      </c>
      <c r="G49" s="517">
        <v>2269</v>
      </c>
      <c r="H49" s="517"/>
      <c r="I49" s="518">
        <f t="shared" si="0"/>
        <v>141182.89000000001</v>
      </c>
    </row>
    <row r="50" spans="1:9" ht="20.100000000000001" customHeight="1" x14ac:dyDescent="0.25">
      <c r="A50" s="516">
        <v>45</v>
      </c>
      <c r="B50" s="601" t="s">
        <v>85</v>
      </c>
      <c r="C50" s="596"/>
      <c r="D50" s="597"/>
      <c r="E50" s="517"/>
      <c r="F50" s="517">
        <v>123008.76</v>
      </c>
      <c r="G50" s="517">
        <v>2838</v>
      </c>
      <c r="H50" s="517">
        <v>11228.55</v>
      </c>
      <c r="I50" s="518">
        <f t="shared" si="0"/>
        <v>137075.31</v>
      </c>
    </row>
    <row r="51" spans="1:9" ht="20.100000000000001" customHeight="1" x14ac:dyDescent="0.25">
      <c r="A51" s="516">
        <v>46</v>
      </c>
      <c r="B51" s="601" t="s">
        <v>887</v>
      </c>
      <c r="C51" s="596"/>
      <c r="D51" s="597"/>
      <c r="E51" s="521"/>
      <c r="F51" s="521">
        <v>920592.76</v>
      </c>
      <c r="G51" s="521">
        <v>108814.42</v>
      </c>
      <c r="H51" s="521">
        <v>27318.880000000001</v>
      </c>
      <c r="I51" s="518">
        <f t="shared" si="0"/>
        <v>1056726.06</v>
      </c>
    </row>
    <row r="52" spans="1:9" ht="20.100000000000001" customHeight="1" x14ac:dyDescent="0.25">
      <c r="A52" s="516">
        <v>47</v>
      </c>
      <c r="B52" s="601" t="s">
        <v>888</v>
      </c>
      <c r="C52" s="596"/>
      <c r="D52" s="597"/>
      <c r="E52" s="517">
        <v>36443.910000000003</v>
      </c>
      <c r="F52" s="517">
        <v>124147.34</v>
      </c>
      <c r="G52" s="517">
        <v>47664.4</v>
      </c>
      <c r="H52" s="517">
        <v>9418.5499999999993</v>
      </c>
      <c r="I52" s="518">
        <f t="shared" si="0"/>
        <v>217674.19999999998</v>
      </c>
    </row>
    <row r="53" spans="1:9" ht="20.100000000000001" customHeight="1" x14ac:dyDescent="0.25">
      <c r="A53" s="516">
        <v>48</v>
      </c>
      <c r="B53" s="601" t="s">
        <v>889</v>
      </c>
      <c r="C53" s="596"/>
      <c r="D53" s="597"/>
      <c r="E53" s="517">
        <v>29562.959999999999</v>
      </c>
      <c r="F53" s="517">
        <v>127827.89</v>
      </c>
      <c r="G53" s="517">
        <v>2876.2</v>
      </c>
      <c r="H53" s="517"/>
      <c r="I53" s="518">
        <f t="shared" si="0"/>
        <v>160267.05000000002</v>
      </c>
    </row>
    <row r="54" spans="1:9" ht="20.100000000000001" customHeight="1" x14ac:dyDescent="0.25">
      <c r="A54" s="516">
        <v>49</v>
      </c>
      <c r="B54" s="601" t="s">
        <v>890</v>
      </c>
      <c r="C54" s="596"/>
      <c r="D54" s="597"/>
      <c r="E54" s="517">
        <v>55729.440000000002</v>
      </c>
      <c r="F54" s="517">
        <v>81987.39</v>
      </c>
      <c r="G54" s="517">
        <v>2410</v>
      </c>
      <c r="H54" s="517">
        <v>47722.55</v>
      </c>
      <c r="I54" s="518">
        <f t="shared" si="0"/>
        <v>187849.38</v>
      </c>
    </row>
    <row r="55" spans="1:9" ht="33" customHeight="1" x14ac:dyDescent="0.25">
      <c r="A55" s="516">
        <v>50</v>
      </c>
      <c r="B55" s="605" t="s">
        <v>891</v>
      </c>
      <c r="C55" s="594"/>
      <c r="D55" s="595"/>
      <c r="E55" s="521"/>
      <c r="F55" s="517">
        <f>[14]Лист1!$K$10</f>
        <v>29762.97</v>
      </c>
      <c r="G55" s="517">
        <v>25.92</v>
      </c>
      <c r="H55" s="521"/>
      <c r="I55" s="518">
        <f t="shared" si="0"/>
        <v>29788.89</v>
      </c>
    </row>
    <row r="56" spans="1:9" ht="20.100000000000001" customHeight="1" x14ac:dyDescent="0.25">
      <c r="A56" s="516">
        <v>51</v>
      </c>
      <c r="B56" s="606" t="s">
        <v>378</v>
      </c>
      <c r="C56" s="607"/>
      <c r="D56" s="608"/>
      <c r="E56" s="521"/>
      <c r="F56" s="517"/>
      <c r="G56" s="521"/>
      <c r="H56" s="521">
        <v>2573886.7999999998</v>
      </c>
      <c r="I56" s="518">
        <f t="shared" si="0"/>
        <v>2573886.7999999998</v>
      </c>
    </row>
    <row r="57" spans="1:9" ht="20.100000000000001" customHeight="1" x14ac:dyDescent="0.25">
      <c r="A57" s="516">
        <v>52</v>
      </c>
      <c r="B57" s="601" t="s">
        <v>84</v>
      </c>
      <c r="C57" s="596"/>
      <c r="D57" s="597"/>
      <c r="E57" s="517"/>
      <c r="F57" s="517">
        <v>16194760</v>
      </c>
      <c r="G57" s="517"/>
      <c r="H57" s="517">
        <v>1741680.65</v>
      </c>
      <c r="I57" s="518">
        <f t="shared" si="0"/>
        <v>17936440.649999999</v>
      </c>
    </row>
    <row r="58" spans="1:9" ht="20.100000000000001" customHeight="1" x14ac:dyDescent="0.25">
      <c r="A58" s="522">
        <v>53</v>
      </c>
      <c r="B58" s="602" t="s">
        <v>97</v>
      </c>
      <c r="C58" s="603"/>
      <c r="D58" s="604"/>
      <c r="E58" s="538"/>
      <c r="F58" s="538"/>
      <c r="G58" s="538"/>
      <c r="H58" s="539">
        <v>1259364.73</v>
      </c>
      <c r="I58" s="523">
        <f t="shared" si="0"/>
        <v>1259364.73</v>
      </c>
    </row>
    <row r="59" spans="1:9" ht="23.25" customHeight="1" x14ac:dyDescent="0.25">
      <c r="A59" s="599" t="s">
        <v>892</v>
      </c>
      <c r="B59" s="600"/>
      <c r="C59" s="547"/>
      <c r="D59" s="548"/>
      <c r="E59" s="546">
        <f>SUM(E4:E58)</f>
        <v>22369443.77</v>
      </c>
      <c r="F59" s="545">
        <f>SUM(F4:F58)</f>
        <v>55683108.810000002</v>
      </c>
      <c r="G59" s="545">
        <f>SUM(G4:G58)</f>
        <v>29173610.5</v>
      </c>
      <c r="H59" s="545">
        <f>SUM(H4:H58)</f>
        <v>40084751.279999986</v>
      </c>
      <c r="I59" s="545">
        <f>SUM(I4:I58)</f>
        <v>147294726.36000001</v>
      </c>
    </row>
    <row r="60" spans="1:9" x14ac:dyDescent="0.25">
      <c r="E60" s="509"/>
      <c r="F60" s="509"/>
      <c r="G60" s="509"/>
      <c r="H60" s="509"/>
      <c r="I60" s="509"/>
    </row>
  </sheetData>
  <mergeCells count="44">
    <mergeCell ref="B14:D14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21:D21"/>
    <mergeCell ref="B46:D46"/>
    <mergeCell ref="B47:D47"/>
    <mergeCell ref="B15:D15"/>
    <mergeCell ref="B16:D16"/>
    <mergeCell ref="B17:D17"/>
    <mergeCell ref="B19:D19"/>
    <mergeCell ref="B20:D20"/>
    <mergeCell ref="B18:D18"/>
    <mergeCell ref="B28:D28"/>
    <mergeCell ref="B29:D29"/>
    <mergeCell ref="B44:D44"/>
    <mergeCell ref="B45:D45"/>
    <mergeCell ref="B22:D22"/>
    <mergeCell ref="B23:D23"/>
    <mergeCell ref="B24:D24"/>
    <mergeCell ref="B25:D25"/>
    <mergeCell ref="B26:D26"/>
    <mergeCell ref="B27:D27"/>
    <mergeCell ref="B42:D42"/>
    <mergeCell ref="A59:B59"/>
    <mergeCell ref="B48:D48"/>
    <mergeCell ref="B49:D49"/>
    <mergeCell ref="B50:D50"/>
    <mergeCell ref="B58:D58"/>
    <mergeCell ref="B52:D52"/>
    <mergeCell ref="B53:D53"/>
    <mergeCell ref="B54:D54"/>
    <mergeCell ref="B55:D55"/>
    <mergeCell ref="B56:D56"/>
    <mergeCell ref="B57:D57"/>
    <mergeCell ref="B51:D5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Аркуш2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2025-12-31T06:42:03Z</dcterms:modified>
</cp:coreProperties>
</file>