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4295" windowHeight="45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  <definedName name="_xlnm.Print_Area" localSheetId="0">Лист1!$A$1:$K$105</definedName>
  </definedNames>
  <calcPr calcId="125725"/>
</workbook>
</file>

<file path=xl/calcChain.xml><?xml version="1.0" encoding="utf-8"?>
<calcChain xmlns="http://schemas.openxmlformats.org/spreadsheetml/2006/main">
  <c r="G100" i="1"/>
  <c r="F100"/>
  <c r="G99"/>
  <c r="G102"/>
  <c r="G101"/>
  <c r="G62"/>
  <c r="F62"/>
  <c r="I102"/>
  <c r="I101"/>
  <c r="I100"/>
  <c r="H102"/>
  <c r="H101"/>
  <c r="H100"/>
  <c r="J101"/>
  <c r="J100"/>
  <c r="F97"/>
  <c r="F102" s="1"/>
  <c r="F96"/>
  <c r="F101" s="1"/>
  <c r="F95"/>
  <c r="H94"/>
  <c r="H99" s="1"/>
  <c r="G78"/>
  <c r="G82" s="1"/>
  <c r="F78"/>
  <c r="F82" s="1"/>
  <c r="J102"/>
  <c r="J26"/>
  <c r="G88"/>
  <c r="F88"/>
  <c r="G56"/>
  <c r="F56"/>
  <c r="G103" l="1"/>
  <c r="I103"/>
  <c r="H103"/>
  <c r="F103"/>
  <c r="F94"/>
  <c r="F99" s="1"/>
  <c r="J103"/>
  <c r="G49"/>
  <c r="F49"/>
  <c r="G41"/>
  <c r="F41"/>
  <c r="G37"/>
  <c r="F37"/>
  <c r="F16" l="1"/>
  <c r="F12"/>
  <c r="F76"/>
  <c r="H20"/>
  <c r="H26" s="1"/>
  <c r="G20"/>
  <c r="G84"/>
  <c r="G92" s="1"/>
  <c r="I20"/>
  <c r="I26" s="1"/>
  <c r="F33"/>
  <c r="F66" s="1"/>
  <c r="F20"/>
  <c r="G33"/>
  <c r="G66" s="1"/>
  <c r="F26" l="1"/>
  <c r="F84"/>
  <c r="F92" s="1"/>
  <c r="G16" l="1"/>
  <c r="J76"/>
  <c r="G26" l="1"/>
  <c r="G12"/>
  <c r="A1" i="2"/>
  <c r="A4" s="1"/>
  <c r="B4"/>
  <c r="C4"/>
  <c r="D4"/>
  <c r="E4"/>
  <c r="A2"/>
  <c r="A3"/>
  <c r="G31" i="1" l="1"/>
  <c r="F31"/>
</calcChain>
</file>

<file path=xl/sharedStrings.xml><?xml version="1.0" encoding="utf-8"?>
<sst xmlns="http://schemas.openxmlformats.org/spreadsheetml/2006/main" count="304" uniqueCount="82">
  <si>
    <t>обласний бюджет</t>
  </si>
  <si>
    <t>1. Забезпечення раціонального використання і зберігання відходів виробництва та побутових відходів</t>
  </si>
  <si>
    <t>Усього за напрямом</t>
  </si>
  <si>
    <t>2. Збереження природно-заповідного фонду</t>
  </si>
  <si>
    <t>3. Охорона і раціональне використання водних об’єктів</t>
  </si>
  <si>
    <t>4. Охорона атмосферного повітря</t>
  </si>
  <si>
    <t>5. Моніторинг навколишнього природного середовища</t>
  </si>
  <si>
    <t>6. Охорона і раціональне використання природних рослинних ресурсів та ресурсів тваринного світу</t>
  </si>
  <si>
    <t>7. Інші напрями природоохоронної діяльності</t>
  </si>
  <si>
    <t>Виконавець</t>
  </si>
  <si>
    <t xml:space="preserve">Термін виконання </t>
  </si>
  <si>
    <t>Орієнтовні обсяги фінансування, тис.грн.</t>
  </si>
  <si>
    <t>роки</t>
  </si>
  <si>
    <t>всього</t>
  </si>
  <si>
    <t xml:space="preserve">Державний бюджет </t>
  </si>
  <si>
    <t>інше фінансування</t>
  </si>
  <si>
    <t>Очікувані результати</t>
  </si>
  <si>
    <t>УЖКГ міської ради</t>
  </si>
  <si>
    <t xml:space="preserve">Облаштування майданчиків для збору твердих побутових відходів </t>
  </si>
  <si>
    <t>Перелік заходів, обсяги та джерела фінансування Програми</t>
  </si>
  <si>
    <t xml:space="preserve">Назва заходу Програми </t>
  </si>
  <si>
    <t>№     п/п</t>
  </si>
  <si>
    <t>Заходи з озеленення міста (придбання багаторічних зелених насаджень та декоративних рослин)</t>
  </si>
  <si>
    <t xml:space="preserve">Усього по роках: </t>
  </si>
  <si>
    <t>УБРІ міської ради</t>
  </si>
  <si>
    <t>Нарощування дамб золошлаковідвалів</t>
  </si>
  <si>
    <t>Запобігання забруднення прилеглих територій золою та шлаком</t>
  </si>
  <si>
    <t>Покращення санітарно-технічного стану місць збору твердих побутових відходів</t>
  </si>
  <si>
    <t>-</t>
  </si>
  <si>
    <t>Покращення якості роботи підприємства у галузі поводження з ТПВ</t>
  </si>
  <si>
    <t>КП "Екоресурс"</t>
  </si>
  <si>
    <t>Ліквідація шкідливої дії води під час повені та паводків</t>
  </si>
  <si>
    <t>Ліквідація шкідливої дії води під час повеней та паводків</t>
  </si>
  <si>
    <t>Покращення благоустрою міста</t>
  </si>
  <si>
    <t>Проведення моніторингових досліджень</t>
  </si>
  <si>
    <t>УЖКГ міської ради, КП "Калушавтодор"</t>
  </si>
  <si>
    <t xml:space="preserve">Ліквідація стихійних сміттєзвалищ </t>
  </si>
  <si>
    <t>Керівник Програми:</t>
  </si>
  <si>
    <t>Замовник Програми:</t>
  </si>
  <si>
    <t>Запобігання забруднення навколишнього природного середовища</t>
  </si>
  <si>
    <t>Управління з питань НС міської ради</t>
  </si>
  <si>
    <t xml:space="preserve">Додаток до рішення </t>
  </si>
  <si>
    <t>Відновлення і підтримання сприятливого гідрологічного режиму та санітарного стану річки Млинівка на території Калуської міської територіальної громади</t>
  </si>
  <si>
    <t xml:space="preserve">Відновлення і підтримання сприятливого гідрологічного режиму та санітарного стану   річки Сівка на території Калуської міської територіальної громади </t>
  </si>
  <si>
    <t xml:space="preserve">Очистка водовідвідних канав на території Калуської міської територіальної громади  </t>
  </si>
  <si>
    <t xml:space="preserve">Зменшення площі малопродуктивних земельних угідь </t>
  </si>
  <si>
    <t>Рекультивація відпрацьованої першої черги існуючого полігону ТПВ в ур. Височанка м. Калуш Івано-Франківської області (нове будівництво)</t>
  </si>
  <si>
    <t>Покращення санітарного стану Калуської міської територіальної громади</t>
  </si>
  <si>
    <t>Поліпшення малопродуктивних земельних угідь на території Калуської міської територіальної громади (знищення борщівника Сосновського)</t>
  </si>
  <si>
    <t>ДЕМБИЧ Іван Іванович</t>
  </si>
  <si>
    <t>Поточний ремонт аварійних ділянок мереж зливової каналізації в місті Калуш Івано-Франківської області</t>
  </si>
  <si>
    <t>Зменшення викидів твердих суспендованих  речовин на 50 т/рік</t>
  </si>
  <si>
    <t>Проведення наладки та випробування ефективності роботи аспіраційних установок</t>
  </si>
  <si>
    <t xml:space="preserve">2023-2025       в т. ч. </t>
  </si>
  <si>
    <t xml:space="preserve">2023-2025        в т.ч. </t>
  </si>
  <si>
    <t>1</t>
  </si>
  <si>
    <t>2</t>
  </si>
  <si>
    <t>Послуги з відкачування стічних вод в м. Калуш Івано-Франківської області</t>
  </si>
  <si>
    <r>
      <rPr>
        <b/>
        <sz val="14"/>
        <color indexed="8"/>
        <rFont val="Times New Roman"/>
        <family val="1"/>
        <charset val="204"/>
      </rPr>
      <t>2023-2025</t>
    </r>
    <r>
      <rPr>
        <sz val="14"/>
        <color indexed="8"/>
        <rFont val="Times New Roman"/>
        <family val="1"/>
        <charset val="204"/>
      </rPr>
      <t xml:space="preserve"> в т.ч. </t>
    </r>
  </si>
  <si>
    <r>
      <rPr>
        <b/>
        <sz val="14"/>
        <color indexed="8"/>
        <rFont val="Times New Roman"/>
        <family val="1"/>
        <charset val="204"/>
      </rPr>
      <t xml:space="preserve">2023-2025 </t>
    </r>
    <r>
      <rPr>
        <sz val="14"/>
        <color indexed="8"/>
        <rFont val="Times New Roman"/>
        <family val="1"/>
        <charset val="204"/>
      </rPr>
      <t xml:space="preserve">         в т.ч. </t>
    </r>
  </si>
  <si>
    <r>
      <rPr>
        <b/>
        <sz val="14"/>
        <color indexed="8"/>
        <rFont val="Times New Roman"/>
        <family val="1"/>
        <charset val="204"/>
      </rPr>
      <t xml:space="preserve">2023-2025         </t>
    </r>
    <r>
      <rPr>
        <sz val="14"/>
        <color indexed="8"/>
        <rFont val="Times New Roman"/>
        <family val="1"/>
        <charset val="204"/>
      </rPr>
      <t xml:space="preserve"> в т.ч. </t>
    </r>
  </si>
  <si>
    <t xml:space="preserve">Проведення екологічного моніторингу стану довкілля, контролю засоленості поверхневих і підземних вод, зон просідань та гірничих розробок над колишніми рудниками "Калуш", "Голинь" та "Ново-Голинь" </t>
  </si>
  <si>
    <t>Проведення  науково-технічних  конференцій  і  семінарів, 
організація виставок,  фестивалів та інших заходів щодо пропаганди 
охорони навколишнього природного середовища, видання поліграфічної 
продукції з екологічної тематики</t>
  </si>
  <si>
    <t>Управління освіти міської ради</t>
  </si>
  <si>
    <r>
      <rPr>
        <b/>
        <sz val="14"/>
        <color indexed="8"/>
        <rFont val="Times New Roman"/>
        <family val="1"/>
        <charset val="204"/>
      </rPr>
      <t xml:space="preserve">2023-2025 </t>
    </r>
    <r>
      <rPr>
        <sz val="14"/>
        <color indexed="8"/>
        <rFont val="Times New Roman"/>
        <family val="1"/>
        <charset val="204"/>
      </rPr>
      <t xml:space="preserve">в т.ч. </t>
    </r>
  </si>
  <si>
    <t>Поточний ремонт аварійних ділянок мереж централізованої господарсько-побутової каналізації міста Калуш Івано-Франківської області</t>
  </si>
  <si>
    <t>УЖКГ міської ради,                  КП "КЕК"</t>
  </si>
  <si>
    <t>Покращення роботи каналізаційних мерж міста</t>
  </si>
  <si>
    <t>ТИХИЙ Мирослав Васильович</t>
  </si>
  <si>
    <t>УСЬОГО по ПРОГРАМІ        2023-2025рр:</t>
  </si>
  <si>
    <t xml:space="preserve"> бюджет Калуської міської територіальної громади</t>
  </si>
  <si>
    <t>Зменшення викидів твердих суспендованих  речовин на 20 т/рік</t>
  </si>
  <si>
    <t>Підвищення екологічної культури серед дітей та молоді</t>
  </si>
  <si>
    <t>Придбання гусеничного бульдозера  для переміщення та пересування побутових відходів на Полігоні ТПВ Калуської МТГ</t>
  </si>
  <si>
    <t xml:space="preserve">Назва Програми: Програма охорони навколишнього природного середовища Калуської міської територіальної громади на 2023-2025 роки </t>
  </si>
  <si>
    <t>Замовник: Управління з питань надзвичайних ситуацій Калуської міської ради</t>
  </si>
  <si>
    <t>Проведення наладки та випробування ефективності роботи золовловлюючих установок на робочих котлах</t>
  </si>
  <si>
    <t>Закупівля каналізаційних люків 12,5т, 25т</t>
  </si>
  <si>
    <t>Покращення роботи та обслуговування каналізаційних мереж</t>
  </si>
  <si>
    <t>УЖКГ міської ради,                  КП  " КЕК"</t>
  </si>
  <si>
    <t>Філія "Калуська ТЕЦ"                ТОВ "Костанза"</t>
  </si>
  <si>
    <t>Філія "Калуська ТЕЦ" ТзОВ "Костанза"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</si>
</sst>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6" fillId="0" borderId="0" xfId="0" applyFont="1"/>
    <xf numFmtId="0" fontId="6" fillId="0" borderId="0" xfId="0" applyNumberFormat="1" applyFont="1"/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6" fillId="2" borderId="0" xfId="0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/>
    <xf numFmtId="2" fontId="2" fillId="2" borderId="1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2" fontId="5" fillId="2" borderId="5" xfId="0" applyNumberFormat="1" applyFont="1" applyFill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1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"/>
  <sheetViews>
    <sheetView tabSelected="1" topLeftCell="A86" zoomScale="80" zoomScaleNormal="80" workbookViewId="0">
      <selection activeCell="G101" sqref="G101"/>
    </sheetView>
  </sheetViews>
  <sheetFormatPr defaultRowHeight="15.75"/>
  <cols>
    <col min="1" max="1" width="8.140625" style="5" customWidth="1"/>
    <col min="2" max="2" width="41.140625" style="5" customWidth="1"/>
    <col min="3" max="3" width="21.5703125" style="5" customWidth="1"/>
    <col min="4" max="4" width="12.7109375" style="6" customWidth="1"/>
    <col min="5" max="5" width="12" style="6" customWidth="1"/>
    <col min="6" max="6" width="16.28515625" style="5" customWidth="1"/>
    <col min="7" max="7" width="18" style="18" customWidth="1"/>
    <col min="8" max="8" width="14" style="5" customWidth="1"/>
    <col min="9" max="9" width="16.85546875" style="5" customWidth="1"/>
    <col min="10" max="10" width="16.7109375" style="5" customWidth="1"/>
    <col min="11" max="11" width="50.28515625" style="5" customWidth="1"/>
    <col min="12" max="16384" width="9.140625" style="5"/>
  </cols>
  <sheetData>
    <row r="1" spans="1:11" ht="26.25">
      <c r="K1" s="28" t="s">
        <v>41</v>
      </c>
    </row>
    <row r="2" spans="1:11" ht="22.5" customHeight="1">
      <c r="A2" s="119" t="s">
        <v>19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s="16" customFormat="1" ht="22.5" customHeight="1">
      <c r="A3" s="80" t="s">
        <v>74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s="164" customFormat="1" ht="24" customHeight="1">
      <c r="A4" s="162" t="s">
        <v>75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18.75" customHeight="1">
      <c r="A5" s="122" t="s">
        <v>21</v>
      </c>
      <c r="B5" s="120" t="s">
        <v>20</v>
      </c>
      <c r="C5" s="120" t="s">
        <v>9</v>
      </c>
      <c r="D5" s="124" t="s">
        <v>10</v>
      </c>
      <c r="E5" s="125" t="s">
        <v>11</v>
      </c>
      <c r="F5" s="126"/>
      <c r="G5" s="126"/>
      <c r="H5" s="126"/>
      <c r="I5" s="126"/>
      <c r="J5" s="127"/>
      <c r="K5" s="123" t="s">
        <v>16</v>
      </c>
    </row>
    <row r="6" spans="1:11" ht="103.5" customHeight="1">
      <c r="A6" s="122"/>
      <c r="B6" s="121"/>
      <c r="C6" s="121"/>
      <c r="D6" s="124"/>
      <c r="E6" s="4" t="s">
        <v>12</v>
      </c>
      <c r="F6" s="2" t="s">
        <v>13</v>
      </c>
      <c r="G6" s="10" t="s">
        <v>70</v>
      </c>
      <c r="H6" s="2" t="s">
        <v>0</v>
      </c>
      <c r="I6" s="2" t="s">
        <v>14</v>
      </c>
      <c r="J6" s="2" t="s">
        <v>15</v>
      </c>
      <c r="K6" s="123"/>
    </row>
    <row r="7" spans="1:11" ht="18.75">
      <c r="A7" s="8">
        <v>1</v>
      </c>
      <c r="B7" s="8">
        <v>2</v>
      </c>
      <c r="C7" s="8">
        <v>3</v>
      </c>
      <c r="D7" s="9">
        <v>4</v>
      </c>
      <c r="E7" s="9">
        <v>5</v>
      </c>
      <c r="F7" s="8">
        <v>6</v>
      </c>
      <c r="G7" s="19">
        <v>7</v>
      </c>
      <c r="H7" s="8">
        <v>8</v>
      </c>
      <c r="I7" s="8">
        <v>9</v>
      </c>
      <c r="J7" s="8">
        <v>10</v>
      </c>
      <c r="K7" s="8">
        <v>11</v>
      </c>
    </row>
    <row r="8" spans="1:11" ht="18.75">
      <c r="A8" s="128" t="s">
        <v>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11" ht="57" customHeight="1">
      <c r="A9" s="81">
        <v>1</v>
      </c>
      <c r="B9" s="84" t="s">
        <v>25</v>
      </c>
      <c r="C9" s="81" t="s">
        <v>81</v>
      </c>
      <c r="D9" s="170">
        <v>2024</v>
      </c>
      <c r="E9" s="170">
        <v>2024</v>
      </c>
      <c r="F9" s="141">
        <v>500</v>
      </c>
      <c r="G9" s="141" t="s">
        <v>28</v>
      </c>
      <c r="H9" s="141" t="s">
        <v>28</v>
      </c>
      <c r="I9" s="141" t="s">
        <v>28</v>
      </c>
      <c r="J9" s="141">
        <v>500</v>
      </c>
      <c r="K9" s="81" t="s">
        <v>26</v>
      </c>
    </row>
    <row r="10" spans="1:11" ht="15.75" hidden="1" customHeight="1">
      <c r="A10" s="74"/>
      <c r="B10" s="166"/>
      <c r="C10" s="74"/>
      <c r="D10" s="144"/>
      <c r="E10" s="144"/>
      <c r="F10" s="144"/>
      <c r="G10" s="142"/>
      <c r="H10" s="142"/>
      <c r="I10" s="142"/>
      <c r="J10" s="144"/>
      <c r="K10" s="74"/>
    </row>
    <row r="11" spans="1:11" ht="24" hidden="1" customHeight="1">
      <c r="A11" s="75"/>
      <c r="B11" s="135"/>
      <c r="C11" s="75"/>
      <c r="D11" s="145"/>
      <c r="E11" s="145"/>
      <c r="F11" s="145"/>
      <c r="G11" s="171"/>
      <c r="H11" s="143"/>
      <c r="I11" s="143"/>
      <c r="J11" s="145"/>
      <c r="K11" s="75"/>
    </row>
    <row r="12" spans="1:11" ht="55.5" customHeight="1">
      <c r="A12" s="81">
        <v>2</v>
      </c>
      <c r="B12" s="133" t="s">
        <v>18</v>
      </c>
      <c r="C12" s="169" t="s">
        <v>17</v>
      </c>
      <c r="D12" s="48" t="s">
        <v>53</v>
      </c>
      <c r="E12" s="48" t="s">
        <v>53</v>
      </c>
      <c r="F12" s="22">
        <f>SUM(F13,F14,F15)</f>
        <v>1200</v>
      </c>
      <c r="G12" s="22">
        <f>SUM(G13:G15)</f>
        <v>1200</v>
      </c>
      <c r="H12" s="24" t="s">
        <v>28</v>
      </c>
      <c r="I12" s="24" t="s">
        <v>28</v>
      </c>
      <c r="J12" s="24" t="s">
        <v>28</v>
      </c>
      <c r="K12" s="146" t="s">
        <v>27</v>
      </c>
    </row>
    <row r="13" spans="1:11" ht="30.75" customHeight="1">
      <c r="A13" s="167"/>
      <c r="B13" s="166"/>
      <c r="C13" s="167"/>
      <c r="D13" s="23">
        <v>2023</v>
      </c>
      <c r="E13" s="23">
        <v>2023</v>
      </c>
      <c r="F13" s="22">
        <v>400</v>
      </c>
      <c r="G13" s="24">
        <v>400</v>
      </c>
      <c r="H13" s="24" t="s">
        <v>28</v>
      </c>
      <c r="I13" s="24" t="s">
        <v>28</v>
      </c>
      <c r="J13" s="24" t="s">
        <v>28</v>
      </c>
      <c r="K13" s="167"/>
    </row>
    <row r="14" spans="1:11" ht="27" customHeight="1">
      <c r="A14" s="167"/>
      <c r="B14" s="166"/>
      <c r="C14" s="167"/>
      <c r="D14" s="23">
        <v>2024</v>
      </c>
      <c r="E14" s="23">
        <v>2024</v>
      </c>
      <c r="F14" s="22">
        <v>400</v>
      </c>
      <c r="G14" s="24">
        <v>400</v>
      </c>
      <c r="H14" s="24" t="s">
        <v>28</v>
      </c>
      <c r="I14" s="24" t="s">
        <v>28</v>
      </c>
      <c r="J14" s="24" t="s">
        <v>28</v>
      </c>
      <c r="K14" s="167"/>
    </row>
    <row r="15" spans="1:11" ht="28.5" customHeight="1">
      <c r="A15" s="168"/>
      <c r="B15" s="135"/>
      <c r="C15" s="168"/>
      <c r="D15" s="23">
        <v>2025</v>
      </c>
      <c r="E15" s="23">
        <v>2025</v>
      </c>
      <c r="F15" s="22">
        <v>400</v>
      </c>
      <c r="G15" s="24">
        <v>400</v>
      </c>
      <c r="H15" s="24" t="s">
        <v>28</v>
      </c>
      <c r="I15" s="24" t="s">
        <v>28</v>
      </c>
      <c r="J15" s="24" t="s">
        <v>28</v>
      </c>
      <c r="K15" s="168"/>
    </row>
    <row r="16" spans="1:11" ht="56.25" customHeight="1">
      <c r="A16" s="81">
        <v>3</v>
      </c>
      <c r="B16" s="133" t="s">
        <v>36</v>
      </c>
      <c r="C16" s="169" t="s">
        <v>17</v>
      </c>
      <c r="D16" s="48" t="s">
        <v>53</v>
      </c>
      <c r="E16" s="48" t="s">
        <v>53</v>
      </c>
      <c r="F16" s="22">
        <f>SUM(F17,F18,F19)</f>
        <v>1800</v>
      </c>
      <c r="G16" s="22">
        <f>SUM(G17,G18,G19)</f>
        <v>1800</v>
      </c>
      <c r="H16" s="24" t="s">
        <v>28</v>
      </c>
      <c r="I16" s="24" t="s">
        <v>28</v>
      </c>
      <c r="J16" s="24" t="s">
        <v>28</v>
      </c>
      <c r="K16" s="146" t="s">
        <v>47</v>
      </c>
    </row>
    <row r="17" spans="1:11" ht="24.75" customHeight="1">
      <c r="A17" s="167"/>
      <c r="B17" s="166"/>
      <c r="C17" s="167"/>
      <c r="D17" s="23">
        <v>2023</v>
      </c>
      <c r="E17" s="23">
        <v>2023</v>
      </c>
      <c r="F17" s="22">
        <v>600</v>
      </c>
      <c r="G17" s="24">
        <v>600</v>
      </c>
      <c r="H17" s="24" t="s">
        <v>28</v>
      </c>
      <c r="I17" s="24" t="s">
        <v>28</v>
      </c>
      <c r="J17" s="24" t="s">
        <v>28</v>
      </c>
      <c r="K17" s="74"/>
    </row>
    <row r="18" spans="1:11" ht="26.25" customHeight="1">
      <c r="A18" s="167"/>
      <c r="B18" s="166"/>
      <c r="C18" s="167"/>
      <c r="D18" s="23">
        <v>2024</v>
      </c>
      <c r="E18" s="23">
        <v>2024</v>
      </c>
      <c r="F18" s="22">
        <v>600</v>
      </c>
      <c r="G18" s="24">
        <v>600</v>
      </c>
      <c r="H18" s="24" t="s">
        <v>28</v>
      </c>
      <c r="I18" s="24" t="s">
        <v>28</v>
      </c>
      <c r="J18" s="24" t="s">
        <v>28</v>
      </c>
      <c r="K18" s="74"/>
    </row>
    <row r="19" spans="1:11" ht="24" customHeight="1">
      <c r="A19" s="168"/>
      <c r="B19" s="135"/>
      <c r="C19" s="168"/>
      <c r="D19" s="23">
        <v>2025</v>
      </c>
      <c r="E19" s="23">
        <v>2025</v>
      </c>
      <c r="F19" s="22">
        <v>600</v>
      </c>
      <c r="G19" s="24">
        <v>600</v>
      </c>
      <c r="H19" s="24" t="s">
        <v>28</v>
      </c>
      <c r="I19" s="24" t="s">
        <v>28</v>
      </c>
      <c r="J19" s="24" t="s">
        <v>28</v>
      </c>
      <c r="K19" s="75"/>
    </row>
    <row r="20" spans="1:11" ht="57" customHeight="1">
      <c r="A20" s="132">
        <v>4</v>
      </c>
      <c r="B20" s="133" t="s">
        <v>46</v>
      </c>
      <c r="C20" s="87" t="s">
        <v>24</v>
      </c>
      <c r="D20" s="48" t="s">
        <v>53</v>
      </c>
      <c r="E20" s="48" t="s">
        <v>53</v>
      </c>
      <c r="F20" s="58">
        <f>SUM(F21,F22,F24)</f>
        <v>41892</v>
      </c>
      <c r="G20" s="58">
        <f>SUM(G21,G22,G24)</f>
        <v>4189.2000000000007</v>
      </c>
      <c r="H20" s="40">
        <f>SUM(H21,H22,H24)</f>
        <v>12567.599999999999</v>
      </c>
      <c r="I20" s="22">
        <f>SUM(I21,I22,I24)</f>
        <v>25135.199999999997</v>
      </c>
      <c r="J20" s="24" t="s">
        <v>28</v>
      </c>
      <c r="K20" s="146" t="s">
        <v>27</v>
      </c>
    </row>
    <row r="21" spans="1:11" ht="30.75" customHeight="1">
      <c r="A21" s="136"/>
      <c r="B21" s="134"/>
      <c r="C21" s="88"/>
      <c r="D21" s="23">
        <v>2023</v>
      </c>
      <c r="E21" s="23">
        <v>2023</v>
      </c>
      <c r="F21" s="22">
        <v>13964</v>
      </c>
      <c r="G21" s="24">
        <v>1396.4</v>
      </c>
      <c r="H21" s="24">
        <v>4189.2</v>
      </c>
      <c r="I21" s="24">
        <v>8378.4</v>
      </c>
      <c r="J21" s="24" t="s">
        <v>28</v>
      </c>
      <c r="K21" s="147"/>
    </row>
    <row r="22" spans="1:11" ht="30" customHeight="1">
      <c r="A22" s="136"/>
      <c r="B22" s="134"/>
      <c r="C22" s="138"/>
      <c r="D22" s="23">
        <v>2024</v>
      </c>
      <c r="E22" s="66">
        <v>2024</v>
      </c>
      <c r="F22" s="22">
        <v>13964</v>
      </c>
      <c r="G22" s="67">
        <v>1396.4</v>
      </c>
      <c r="H22" s="24">
        <v>4189.2</v>
      </c>
      <c r="I22" s="67">
        <v>8378.4</v>
      </c>
      <c r="J22" s="165" t="s">
        <v>28</v>
      </c>
      <c r="K22" s="147"/>
    </row>
    <row r="23" spans="1:11" ht="0.75" customHeight="1">
      <c r="A23" s="136"/>
      <c r="B23" s="134"/>
      <c r="C23" s="88"/>
      <c r="D23" s="65">
        <v>2025</v>
      </c>
      <c r="E23" s="65">
        <v>2025</v>
      </c>
      <c r="F23" s="57">
        <v>13964</v>
      </c>
      <c r="G23" s="64">
        <v>1396.4</v>
      </c>
      <c r="H23" s="64">
        <v>4189.2</v>
      </c>
      <c r="I23" s="68">
        <v>8378.4</v>
      </c>
      <c r="J23" s="165"/>
      <c r="K23" s="147"/>
    </row>
    <row r="24" spans="1:11" ht="24" customHeight="1">
      <c r="A24" s="137"/>
      <c r="B24" s="135"/>
      <c r="C24" s="75"/>
      <c r="D24" s="23">
        <v>2025</v>
      </c>
      <c r="E24" s="23">
        <v>2025</v>
      </c>
      <c r="F24" s="22">
        <v>13964</v>
      </c>
      <c r="G24" s="24">
        <v>1396.4</v>
      </c>
      <c r="H24" s="24">
        <v>4189.2</v>
      </c>
      <c r="I24" s="24">
        <v>8378.4</v>
      </c>
      <c r="J24" s="43"/>
      <c r="K24" s="75"/>
    </row>
    <row r="25" spans="1:11" ht="78.75" customHeight="1">
      <c r="A25" s="50">
        <v>5</v>
      </c>
      <c r="B25" s="72" t="s">
        <v>73</v>
      </c>
      <c r="C25" s="41" t="s">
        <v>30</v>
      </c>
      <c r="D25" s="49">
        <v>2023</v>
      </c>
      <c r="E25" s="49">
        <v>2023</v>
      </c>
      <c r="F25" s="22">
        <v>7200</v>
      </c>
      <c r="G25" s="22">
        <v>700</v>
      </c>
      <c r="H25" s="22">
        <v>6500</v>
      </c>
      <c r="I25" s="24" t="s">
        <v>28</v>
      </c>
      <c r="J25" s="24" t="s">
        <v>28</v>
      </c>
      <c r="K25" s="73" t="s">
        <v>29</v>
      </c>
    </row>
    <row r="26" spans="1:11" s="7" customFormat="1" ht="29.25" customHeight="1">
      <c r="A26" s="11"/>
      <c r="B26" s="46" t="s">
        <v>2</v>
      </c>
      <c r="C26" s="51"/>
      <c r="D26" s="49"/>
      <c r="E26" s="49"/>
      <c r="F26" s="22">
        <f>SUM(F25,F20,F16,F12,F9)</f>
        <v>52592</v>
      </c>
      <c r="G26" s="22">
        <f>SUM(G25,G20,G16,G12)</f>
        <v>7889.2000000000007</v>
      </c>
      <c r="H26" s="22">
        <f>SUM(H25,H20)</f>
        <v>19067.599999999999</v>
      </c>
      <c r="I26" s="22">
        <f>SUM(I20)</f>
        <v>25135.199999999997</v>
      </c>
      <c r="J26" s="22">
        <f>SUM(J9)</f>
        <v>500</v>
      </c>
      <c r="K26" s="46"/>
    </row>
    <row r="27" spans="1:11" ht="25.5" customHeight="1">
      <c r="A27" s="76" t="s">
        <v>3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>
      <c r="A28" s="81"/>
      <c r="B28" s="81"/>
      <c r="C28" s="81"/>
      <c r="D28" s="81"/>
      <c r="E28" s="81"/>
      <c r="F28" s="129"/>
      <c r="G28" s="111"/>
      <c r="H28" s="111"/>
      <c r="I28" s="111"/>
      <c r="J28" s="111"/>
      <c r="K28" s="81"/>
    </row>
    <row r="29" spans="1:11" ht="14.25" customHeight="1">
      <c r="A29" s="74"/>
      <c r="B29" s="74"/>
      <c r="C29" s="74"/>
      <c r="D29" s="155"/>
      <c r="E29" s="155"/>
      <c r="F29" s="130"/>
      <c r="G29" s="74"/>
      <c r="H29" s="112"/>
      <c r="I29" s="112"/>
      <c r="J29" s="112"/>
      <c r="K29" s="139"/>
    </row>
    <row r="30" spans="1:11" ht="8.25" hidden="1" customHeight="1">
      <c r="A30" s="75"/>
      <c r="B30" s="75"/>
      <c r="C30" s="75"/>
      <c r="D30" s="156"/>
      <c r="E30" s="156"/>
      <c r="F30" s="131"/>
      <c r="G30" s="75"/>
      <c r="H30" s="113"/>
      <c r="I30" s="113"/>
      <c r="J30" s="113"/>
      <c r="K30" s="140"/>
    </row>
    <row r="31" spans="1:11" ht="22.5" customHeight="1">
      <c r="A31" s="10"/>
      <c r="B31" s="46" t="s">
        <v>2</v>
      </c>
      <c r="C31" s="10"/>
      <c r="D31" s="23"/>
      <c r="E31" s="23"/>
      <c r="F31" s="22">
        <f>SUM(F28:F30)</f>
        <v>0</v>
      </c>
      <c r="G31" s="22">
        <f>SUM(G28:G30)</f>
        <v>0</v>
      </c>
      <c r="H31" s="46">
        <v>0</v>
      </c>
      <c r="I31" s="46">
        <v>0</v>
      </c>
      <c r="J31" s="46">
        <v>0</v>
      </c>
      <c r="K31" s="10"/>
    </row>
    <row r="32" spans="1:11" ht="27" customHeight="1">
      <c r="A32" s="76" t="s">
        <v>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57" customHeight="1">
      <c r="A33" s="96" t="s">
        <v>55</v>
      </c>
      <c r="B33" s="93" t="s">
        <v>42</v>
      </c>
      <c r="C33" s="87" t="s">
        <v>17</v>
      </c>
      <c r="D33" s="48" t="s">
        <v>53</v>
      </c>
      <c r="E33" s="48" t="s">
        <v>54</v>
      </c>
      <c r="F33" s="22">
        <f>SUM(F34,F35,F36)</f>
        <v>3000</v>
      </c>
      <c r="G33" s="22">
        <f>SUM(G34,G35,G36)</f>
        <v>3000</v>
      </c>
      <c r="H33" s="24" t="s">
        <v>28</v>
      </c>
      <c r="I33" s="24" t="s">
        <v>28</v>
      </c>
      <c r="J33" s="24" t="s">
        <v>28</v>
      </c>
      <c r="K33" s="150" t="s">
        <v>31</v>
      </c>
    </row>
    <row r="34" spans="1:11" ht="27.75" customHeight="1">
      <c r="A34" s="97"/>
      <c r="B34" s="94"/>
      <c r="C34" s="74"/>
      <c r="D34" s="23">
        <v>2023</v>
      </c>
      <c r="E34" s="23">
        <v>2023</v>
      </c>
      <c r="F34" s="22">
        <v>1000</v>
      </c>
      <c r="G34" s="24">
        <v>1000</v>
      </c>
      <c r="H34" s="24" t="s">
        <v>28</v>
      </c>
      <c r="I34" s="24" t="s">
        <v>28</v>
      </c>
      <c r="J34" s="24" t="s">
        <v>28</v>
      </c>
      <c r="K34" s="74"/>
    </row>
    <row r="35" spans="1:11" ht="25.5" customHeight="1">
      <c r="A35" s="97"/>
      <c r="B35" s="94"/>
      <c r="C35" s="74"/>
      <c r="D35" s="23">
        <v>2024</v>
      </c>
      <c r="E35" s="23">
        <v>2024</v>
      </c>
      <c r="F35" s="22">
        <v>1000</v>
      </c>
      <c r="G35" s="24">
        <v>1000</v>
      </c>
      <c r="H35" s="24" t="s">
        <v>28</v>
      </c>
      <c r="I35" s="24" t="s">
        <v>28</v>
      </c>
      <c r="J35" s="24" t="s">
        <v>28</v>
      </c>
      <c r="K35" s="74"/>
    </row>
    <row r="36" spans="1:11" ht="22.5" customHeight="1">
      <c r="A36" s="98"/>
      <c r="B36" s="95"/>
      <c r="C36" s="75"/>
      <c r="D36" s="23">
        <v>2025</v>
      </c>
      <c r="E36" s="23">
        <v>2025</v>
      </c>
      <c r="F36" s="22">
        <v>1000</v>
      </c>
      <c r="G36" s="24">
        <v>1000</v>
      </c>
      <c r="H36" s="24" t="s">
        <v>28</v>
      </c>
      <c r="I36" s="24" t="s">
        <v>28</v>
      </c>
      <c r="J36" s="24" t="s">
        <v>28</v>
      </c>
      <c r="K36" s="75"/>
    </row>
    <row r="37" spans="1:11" ht="58.5" customHeight="1">
      <c r="A37" s="96" t="s">
        <v>56</v>
      </c>
      <c r="B37" s="93" t="s">
        <v>43</v>
      </c>
      <c r="C37" s="114" t="s">
        <v>17</v>
      </c>
      <c r="D37" s="48" t="s">
        <v>53</v>
      </c>
      <c r="E37" s="48" t="s">
        <v>54</v>
      </c>
      <c r="F37" s="22">
        <f>SUM(F38,F39,F40)</f>
        <v>3000</v>
      </c>
      <c r="G37" s="22">
        <f>SUM(G38,G39,G40)</f>
        <v>3000</v>
      </c>
      <c r="H37" s="24" t="s">
        <v>28</v>
      </c>
      <c r="I37" s="24" t="s">
        <v>28</v>
      </c>
      <c r="J37" s="24" t="s">
        <v>28</v>
      </c>
      <c r="K37" s="150" t="s">
        <v>31</v>
      </c>
    </row>
    <row r="38" spans="1:11" ht="30" customHeight="1">
      <c r="A38" s="97"/>
      <c r="B38" s="94"/>
      <c r="C38" s="151"/>
      <c r="D38" s="23">
        <v>2023</v>
      </c>
      <c r="E38" s="23">
        <v>2023</v>
      </c>
      <c r="F38" s="22">
        <v>1000</v>
      </c>
      <c r="G38" s="24">
        <v>1000</v>
      </c>
      <c r="H38" s="24" t="s">
        <v>28</v>
      </c>
      <c r="I38" s="24" t="s">
        <v>28</v>
      </c>
      <c r="J38" s="24" t="s">
        <v>28</v>
      </c>
      <c r="K38" s="74"/>
    </row>
    <row r="39" spans="1:11" ht="26.25" customHeight="1">
      <c r="A39" s="97"/>
      <c r="B39" s="94"/>
      <c r="C39" s="151"/>
      <c r="D39" s="23">
        <v>2024</v>
      </c>
      <c r="E39" s="23">
        <v>2024</v>
      </c>
      <c r="F39" s="22">
        <v>1000</v>
      </c>
      <c r="G39" s="24">
        <v>1000</v>
      </c>
      <c r="H39" s="24" t="s">
        <v>28</v>
      </c>
      <c r="I39" s="24" t="s">
        <v>28</v>
      </c>
      <c r="J39" s="24" t="s">
        <v>28</v>
      </c>
      <c r="K39" s="74"/>
    </row>
    <row r="40" spans="1:11" ht="24.75" customHeight="1">
      <c r="A40" s="98"/>
      <c r="B40" s="95"/>
      <c r="C40" s="152"/>
      <c r="D40" s="23">
        <v>2025</v>
      </c>
      <c r="E40" s="23">
        <v>2025</v>
      </c>
      <c r="F40" s="22">
        <v>1000</v>
      </c>
      <c r="G40" s="24">
        <v>1000</v>
      </c>
      <c r="H40" s="24" t="s">
        <v>28</v>
      </c>
      <c r="I40" s="24" t="s">
        <v>28</v>
      </c>
      <c r="J40" s="24" t="s">
        <v>28</v>
      </c>
      <c r="K40" s="75"/>
    </row>
    <row r="41" spans="1:11" ht="57" customHeight="1">
      <c r="A41" s="132">
        <v>3</v>
      </c>
      <c r="B41" s="93" t="s">
        <v>44</v>
      </c>
      <c r="C41" s="87" t="s">
        <v>17</v>
      </c>
      <c r="D41" s="48" t="s">
        <v>53</v>
      </c>
      <c r="E41" s="48" t="s">
        <v>54</v>
      </c>
      <c r="F41" s="22">
        <f>SUM(F42,F43,F44)</f>
        <v>2400</v>
      </c>
      <c r="G41" s="22">
        <f>SUM(G42,G43,G44)</f>
        <v>2400</v>
      </c>
      <c r="H41" s="24"/>
      <c r="I41" s="24"/>
      <c r="J41" s="24"/>
      <c r="K41" s="150" t="s">
        <v>32</v>
      </c>
    </row>
    <row r="42" spans="1:11" ht="28.5" customHeight="1">
      <c r="A42" s="74"/>
      <c r="B42" s="94"/>
      <c r="C42" s="74"/>
      <c r="D42" s="23">
        <v>2023</v>
      </c>
      <c r="E42" s="23">
        <v>2023</v>
      </c>
      <c r="F42" s="22">
        <v>800</v>
      </c>
      <c r="G42" s="24">
        <v>800</v>
      </c>
      <c r="H42" s="24" t="s">
        <v>28</v>
      </c>
      <c r="I42" s="24" t="s">
        <v>28</v>
      </c>
      <c r="J42" s="24" t="s">
        <v>28</v>
      </c>
      <c r="K42" s="74"/>
    </row>
    <row r="43" spans="1:11" ht="29.25" customHeight="1">
      <c r="A43" s="74"/>
      <c r="B43" s="94"/>
      <c r="C43" s="74"/>
      <c r="D43" s="23">
        <v>2024</v>
      </c>
      <c r="E43" s="23">
        <v>2024</v>
      </c>
      <c r="F43" s="22">
        <v>800</v>
      </c>
      <c r="G43" s="24">
        <v>800</v>
      </c>
      <c r="H43" s="24" t="s">
        <v>28</v>
      </c>
      <c r="I43" s="24" t="s">
        <v>28</v>
      </c>
      <c r="J43" s="24" t="s">
        <v>28</v>
      </c>
      <c r="K43" s="74"/>
    </row>
    <row r="44" spans="1:11" ht="27" customHeight="1">
      <c r="A44" s="75"/>
      <c r="B44" s="95"/>
      <c r="C44" s="75"/>
      <c r="D44" s="23">
        <v>2025</v>
      </c>
      <c r="E44" s="23">
        <v>2025</v>
      </c>
      <c r="F44" s="22">
        <v>800</v>
      </c>
      <c r="G44" s="24">
        <v>800</v>
      </c>
      <c r="H44" s="24" t="s">
        <v>28</v>
      </c>
      <c r="I44" s="24" t="s">
        <v>28</v>
      </c>
      <c r="J44" s="24" t="s">
        <v>28</v>
      </c>
      <c r="K44" s="75"/>
    </row>
    <row r="45" spans="1:11" ht="6.75" hidden="1" customHeight="1">
      <c r="A45" s="74"/>
      <c r="B45" s="74"/>
      <c r="C45" s="74"/>
      <c r="D45" s="74"/>
      <c r="E45" s="74"/>
      <c r="F45" s="52"/>
      <c r="G45" s="54"/>
      <c r="H45" s="54"/>
      <c r="I45" s="74"/>
    </row>
    <row r="46" spans="1:11" ht="0.75" hidden="1" customHeight="1">
      <c r="A46" s="74"/>
      <c r="B46" s="74"/>
      <c r="C46" s="74"/>
      <c r="D46" s="74"/>
      <c r="E46" s="74"/>
      <c r="F46" s="24"/>
      <c r="G46" s="24"/>
      <c r="H46" s="24"/>
      <c r="I46" s="74"/>
    </row>
    <row r="47" spans="1:11" ht="27.75" hidden="1" customHeight="1">
      <c r="A47" s="74"/>
      <c r="B47" s="74"/>
      <c r="C47" s="74"/>
      <c r="D47" s="74"/>
      <c r="E47" s="74"/>
      <c r="F47" s="24"/>
      <c r="G47" s="24"/>
      <c r="H47" s="24"/>
      <c r="I47" s="74"/>
    </row>
    <row r="48" spans="1:11" ht="27.75" hidden="1" customHeight="1">
      <c r="A48" s="75"/>
      <c r="B48" s="75"/>
      <c r="C48" s="75"/>
      <c r="D48" s="75"/>
      <c r="E48" s="75"/>
      <c r="F48" s="24"/>
      <c r="G48" s="24"/>
      <c r="H48" s="24"/>
      <c r="I48" s="75"/>
    </row>
    <row r="49" spans="1:11" ht="57" customHeight="1">
      <c r="A49" s="132">
        <v>4</v>
      </c>
      <c r="B49" s="93" t="s">
        <v>50</v>
      </c>
      <c r="C49" s="87" t="s">
        <v>35</v>
      </c>
      <c r="D49" s="99" t="s">
        <v>53</v>
      </c>
      <c r="E49" s="99" t="s">
        <v>53</v>
      </c>
      <c r="F49" s="141">
        <f>SUM(F53:F55)</f>
        <v>1500</v>
      </c>
      <c r="G49" s="141">
        <f>SUM(G53:G55)</f>
        <v>1500</v>
      </c>
      <c r="H49" s="102" t="s">
        <v>28</v>
      </c>
      <c r="I49" s="102" t="s">
        <v>28</v>
      </c>
      <c r="J49" s="102" t="s">
        <v>28</v>
      </c>
      <c r="K49" s="150" t="s">
        <v>39</v>
      </c>
    </row>
    <row r="50" spans="1:11" ht="6" hidden="1" customHeight="1">
      <c r="A50" s="74"/>
      <c r="B50" s="166"/>
      <c r="C50" s="74"/>
      <c r="D50" s="100"/>
      <c r="E50" s="100"/>
      <c r="F50" s="153"/>
      <c r="G50" s="153"/>
      <c r="H50" s="103"/>
      <c r="I50" s="103"/>
      <c r="J50" s="103"/>
      <c r="K50" s="74"/>
    </row>
    <row r="51" spans="1:11" ht="11.25" hidden="1" customHeight="1">
      <c r="A51" s="74"/>
      <c r="B51" s="166"/>
      <c r="C51" s="74"/>
      <c r="D51" s="100"/>
      <c r="E51" s="100"/>
      <c r="F51" s="153"/>
      <c r="G51" s="153"/>
      <c r="H51" s="104"/>
      <c r="I51" s="104"/>
      <c r="J51" s="104"/>
      <c r="K51" s="74"/>
    </row>
    <row r="52" spans="1:11" ht="27.75" hidden="1" customHeight="1">
      <c r="A52" s="74"/>
      <c r="B52" s="166"/>
      <c r="C52" s="74"/>
      <c r="D52" s="101"/>
      <c r="E52" s="101"/>
      <c r="F52" s="154"/>
      <c r="G52" s="154"/>
      <c r="H52" s="105"/>
      <c r="I52" s="105"/>
      <c r="J52" s="105"/>
      <c r="K52" s="74"/>
    </row>
    <row r="53" spans="1:11" ht="29.25" customHeight="1">
      <c r="A53" s="179"/>
      <c r="B53" s="157"/>
      <c r="C53" s="115"/>
      <c r="D53" s="23">
        <v>2023</v>
      </c>
      <c r="E53" s="23">
        <v>2023</v>
      </c>
      <c r="F53" s="44">
        <v>500</v>
      </c>
      <c r="G53" s="59">
        <v>500</v>
      </c>
      <c r="H53" s="53" t="s">
        <v>28</v>
      </c>
      <c r="I53" s="53" t="s">
        <v>28</v>
      </c>
      <c r="J53" s="53" t="s">
        <v>28</v>
      </c>
      <c r="K53" s="115"/>
    </row>
    <row r="54" spans="1:11" s="34" customFormat="1" ht="27.75" customHeight="1">
      <c r="A54" s="179"/>
      <c r="B54" s="157"/>
      <c r="C54" s="115"/>
      <c r="D54" s="23">
        <v>2024</v>
      </c>
      <c r="E54" s="23">
        <v>2024</v>
      </c>
      <c r="F54" s="56">
        <v>500</v>
      </c>
      <c r="G54" s="59">
        <v>500</v>
      </c>
      <c r="H54" s="11" t="s">
        <v>28</v>
      </c>
      <c r="I54" s="11" t="s">
        <v>28</v>
      </c>
      <c r="J54" s="11" t="s">
        <v>28</v>
      </c>
      <c r="K54" s="115"/>
    </row>
    <row r="55" spans="1:11" s="34" customFormat="1" ht="25.5" customHeight="1">
      <c r="A55" s="180"/>
      <c r="B55" s="158"/>
      <c r="C55" s="116"/>
      <c r="D55" s="23">
        <v>2025</v>
      </c>
      <c r="E55" s="23">
        <v>2025</v>
      </c>
      <c r="F55" s="22">
        <v>500</v>
      </c>
      <c r="G55" s="24">
        <v>500</v>
      </c>
      <c r="H55" s="11" t="s">
        <v>28</v>
      </c>
      <c r="I55" s="11" t="s">
        <v>28</v>
      </c>
      <c r="J55" s="11" t="s">
        <v>28</v>
      </c>
      <c r="K55" s="116"/>
    </row>
    <row r="56" spans="1:11" s="35" customFormat="1" ht="57.75" customHeight="1">
      <c r="A56" s="181">
        <v>5</v>
      </c>
      <c r="B56" s="182" t="s">
        <v>57</v>
      </c>
      <c r="C56" s="87" t="s">
        <v>35</v>
      </c>
      <c r="D56" s="23" t="s">
        <v>60</v>
      </c>
      <c r="E56" s="23" t="s">
        <v>59</v>
      </c>
      <c r="F56" s="37">
        <f>SUM(F57:F61)</f>
        <v>3000</v>
      </c>
      <c r="G56" s="37">
        <f>SUM(G57:G61)</f>
        <v>3000</v>
      </c>
      <c r="H56" s="24" t="s">
        <v>28</v>
      </c>
      <c r="I56" s="24" t="s">
        <v>28</v>
      </c>
      <c r="J56" s="24" t="s">
        <v>28</v>
      </c>
      <c r="K56" s="150" t="s">
        <v>39</v>
      </c>
    </row>
    <row r="57" spans="1:11" s="35" customFormat="1" ht="25.5" customHeight="1">
      <c r="A57" s="179"/>
      <c r="B57" s="157"/>
      <c r="C57" s="115"/>
      <c r="D57" s="23">
        <v>2023</v>
      </c>
      <c r="E57" s="23">
        <v>2023</v>
      </c>
      <c r="F57" s="39">
        <v>1000</v>
      </c>
      <c r="G57" s="62">
        <v>1000</v>
      </c>
      <c r="H57" s="24" t="s">
        <v>28</v>
      </c>
      <c r="I57" s="24" t="s">
        <v>28</v>
      </c>
      <c r="J57" s="24" t="s">
        <v>28</v>
      </c>
      <c r="K57" s="115"/>
    </row>
    <row r="58" spans="1:11" s="35" customFormat="1" ht="23.25" customHeight="1">
      <c r="A58" s="179"/>
      <c r="B58" s="157"/>
      <c r="C58" s="115"/>
      <c r="D58" s="106">
        <v>2024</v>
      </c>
      <c r="E58" s="106">
        <v>2024</v>
      </c>
      <c r="F58" s="109">
        <v>1000</v>
      </c>
      <c r="G58" s="110">
        <v>1000</v>
      </c>
      <c r="H58" s="24" t="s">
        <v>28</v>
      </c>
      <c r="I58" s="24" t="s">
        <v>28</v>
      </c>
      <c r="J58" s="24" t="s">
        <v>28</v>
      </c>
      <c r="K58" s="115"/>
    </row>
    <row r="59" spans="1:11" s="35" customFormat="1" ht="14.25" hidden="1" customHeight="1">
      <c r="A59" s="179"/>
      <c r="B59" s="157"/>
      <c r="C59" s="115"/>
      <c r="D59" s="107"/>
      <c r="E59" s="107"/>
      <c r="F59" s="109"/>
      <c r="G59" s="110"/>
      <c r="H59" s="24" t="s">
        <v>28</v>
      </c>
      <c r="I59" s="24" t="s">
        <v>28</v>
      </c>
      <c r="J59" s="24" t="s">
        <v>28</v>
      </c>
      <c r="K59" s="115"/>
    </row>
    <row r="60" spans="1:11" s="35" customFormat="1" ht="30" hidden="1" customHeight="1">
      <c r="A60" s="179"/>
      <c r="B60" s="157"/>
      <c r="C60" s="115"/>
      <c r="D60" s="108"/>
      <c r="E60" s="108"/>
      <c r="F60" s="109"/>
      <c r="G60" s="110"/>
      <c r="H60" s="24" t="s">
        <v>28</v>
      </c>
      <c r="I60" s="24" t="s">
        <v>28</v>
      </c>
      <c r="J60" s="24" t="s">
        <v>28</v>
      </c>
      <c r="K60" s="115"/>
    </row>
    <row r="61" spans="1:11" s="35" customFormat="1" ht="25.5" customHeight="1">
      <c r="A61" s="180"/>
      <c r="B61" s="158"/>
      <c r="C61" s="116"/>
      <c r="D61" s="23">
        <v>2025</v>
      </c>
      <c r="E61" s="23">
        <v>2025</v>
      </c>
      <c r="F61" s="58">
        <v>1000</v>
      </c>
      <c r="G61" s="62">
        <v>1000</v>
      </c>
      <c r="H61" s="24" t="s">
        <v>28</v>
      </c>
      <c r="I61" s="24" t="s">
        <v>28</v>
      </c>
      <c r="J61" s="24" t="s">
        <v>28</v>
      </c>
      <c r="K61" s="116"/>
    </row>
    <row r="62" spans="1:11" s="35" customFormat="1" ht="56.25" customHeight="1">
      <c r="A62" s="173">
        <v>6</v>
      </c>
      <c r="B62" s="133" t="s">
        <v>65</v>
      </c>
      <c r="C62" s="169" t="s">
        <v>66</v>
      </c>
      <c r="D62" s="48" t="s">
        <v>53</v>
      </c>
      <c r="E62" s="48" t="s">
        <v>53</v>
      </c>
      <c r="F62" s="22">
        <f>SUM(F63,F64,F65)</f>
        <v>4500</v>
      </c>
      <c r="G62" s="22">
        <f>SUM(G63,G64,G65)</f>
        <v>4500</v>
      </c>
      <c r="H62" s="24" t="s">
        <v>28</v>
      </c>
      <c r="I62" s="24" t="s">
        <v>28</v>
      </c>
      <c r="J62" s="24" t="s">
        <v>28</v>
      </c>
      <c r="K62" s="146" t="s">
        <v>67</v>
      </c>
    </row>
    <row r="63" spans="1:11" s="35" customFormat="1" ht="25.5" customHeight="1">
      <c r="A63" s="174"/>
      <c r="B63" s="134"/>
      <c r="C63" s="176"/>
      <c r="D63" s="23">
        <v>2023</v>
      </c>
      <c r="E63" s="23">
        <v>2023</v>
      </c>
      <c r="F63" s="22">
        <v>1500</v>
      </c>
      <c r="G63" s="24">
        <v>1500</v>
      </c>
      <c r="H63" s="24" t="s">
        <v>28</v>
      </c>
      <c r="I63" s="24" t="s">
        <v>28</v>
      </c>
      <c r="J63" s="24" t="s">
        <v>28</v>
      </c>
      <c r="K63" s="147"/>
    </row>
    <row r="64" spans="1:11" s="35" customFormat="1" ht="25.5" customHeight="1">
      <c r="A64" s="174"/>
      <c r="B64" s="134"/>
      <c r="C64" s="176"/>
      <c r="D64" s="23">
        <v>2024</v>
      </c>
      <c r="E64" s="23">
        <v>2024</v>
      </c>
      <c r="F64" s="22">
        <v>1500</v>
      </c>
      <c r="G64" s="24">
        <v>1500</v>
      </c>
      <c r="H64" s="24" t="s">
        <v>28</v>
      </c>
      <c r="I64" s="24" t="s">
        <v>28</v>
      </c>
      <c r="J64" s="24" t="s">
        <v>28</v>
      </c>
      <c r="K64" s="147"/>
    </row>
    <row r="65" spans="1:11" s="35" customFormat="1" ht="21.75" customHeight="1">
      <c r="A65" s="175"/>
      <c r="B65" s="172"/>
      <c r="C65" s="177"/>
      <c r="D65" s="23">
        <v>2025</v>
      </c>
      <c r="E65" s="23">
        <v>2025</v>
      </c>
      <c r="F65" s="22">
        <v>1500</v>
      </c>
      <c r="G65" s="24">
        <v>1500</v>
      </c>
      <c r="H65" s="24" t="s">
        <v>28</v>
      </c>
      <c r="I65" s="24" t="s">
        <v>28</v>
      </c>
      <c r="J65" s="24" t="s">
        <v>28</v>
      </c>
      <c r="K65" s="178"/>
    </row>
    <row r="66" spans="1:11" s="7" customFormat="1" ht="18.75">
      <c r="A66" s="55"/>
      <c r="B66" s="47" t="s">
        <v>2</v>
      </c>
      <c r="C66" s="47"/>
      <c r="D66" s="42"/>
      <c r="E66" s="42"/>
      <c r="F66" s="57">
        <f>SUM(F62,F56,F49,F41,F37,F33)</f>
        <v>17400</v>
      </c>
      <c r="G66" s="57">
        <f>SUM(G62,G56,G49,G41,G37,G33)</f>
        <v>17400</v>
      </c>
      <c r="H66" s="22">
        <v>0</v>
      </c>
      <c r="I66" s="22">
        <v>0</v>
      </c>
      <c r="J66" s="22">
        <v>0</v>
      </c>
      <c r="K66" s="38"/>
    </row>
    <row r="67" spans="1:11" ht="24" customHeight="1">
      <c r="A67" s="76" t="s">
        <v>5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</row>
    <row r="68" spans="1:11" ht="56.25" customHeight="1">
      <c r="A68" s="81">
        <v>1</v>
      </c>
      <c r="B68" s="84" t="s">
        <v>76</v>
      </c>
      <c r="C68" s="87" t="s">
        <v>80</v>
      </c>
      <c r="D68" s="23" t="s">
        <v>58</v>
      </c>
      <c r="E68" s="23" t="s">
        <v>58</v>
      </c>
      <c r="F68" s="22">
        <v>150</v>
      </c>
      <c r="G68" s="24" t="s">
        <v>28</v>
      </c>
      <c r="H68" s="24" t="s">
        <v>28</v>
      </c>
      <c r="I68" s="24" t="s">
        <v>28</v>
      </c>
      <c r="J68" s="22">
        <v>150</v>
      </c>
      <c r="K68" s="81" t="s">
        <v>51</v>
      </c>
    </row>
    <row r="69" spans="1:11" ht="29.25" customHeight="1">
      <c r="A69" s="82"/>
      <c r="B69" s="157"/>
      <c r="C69" s="115"/>
      <c r="D69" s="23">
        <v>2023</v>
      </c>
      <c r="E69" s="23">
        <v>2023</v>
      </c>
      <c r="F69" s="22">
        <v>50</v>
      </c>
      <c r="G69" s="24" t="s">
        <v>28</v>
      </c>
      <c r="H69" s="24" t="s">
        <v>28</v>
      </c>
      <c r="I69" s="24" t="s">
        <v>28</v>
      </c>
      <c r="J69" s="24">
        <v>50</v>
      </c>
      <c r="K69" s="82"/>
    </row>
    <row r="70" spans="1:11" ht="28.5" customHeight="1">
      <c r="A70" s="82"/>
      <c r="B70" s="157"/>
      <c r="C70" s="115"/>
      <c r="D70" s="23">
        <v>2024</v>
      </c>
      <c r="E70" s="23">
        <v>2024</v>
      </c>
      <c r="F70" s="22">
        <v>50</v>
      </c>
      <c r="G70" s="24" t="s">
        <v>28</v>
      </c>
      <c r="H70" s="24" t="s">
        <v>28</v>
      </c>
      <c r="I70" s="24" t="s">
        <v>28</v>
      </c>
      <c r="J70" s="24">
        <v>50</v>
      </c>
      <c r="K70" s="82"/>
    </row>
    <row r="71" spans="1:11" ht="30" customHeight="1">
      <c r="A71" s="83"/>
      <c r="B71" s="158"/>
      <c r="C71" s="116"/>
      <c r="D71" s="23">
        <v>2025</v>
      </c>
      <c r="E71" s="23">
        <v>2025</v>
      </c>
      <c r="F71" s="22">
        <v>50</v>
      </c>
      <c r="G71" s="24" t="s">
        <v>28</v>
      </c>
      <c r="H71" s="24" t="s">
        <v>28</v>
      </c>
      <c r="I71" s="24" t="s">
        <v>28</v>
      </c>
      <c r="J71" s="24">
        <v>50</v>
      </c>
      <c r="K71" s="83"/>
    </row>
    <row r="72" spans="1:11" ht="42" customHeight="1">
      <c r="A72" s="81">
        <v>2</v>
      </c>
      <c r="B72" s="183" t="s">
        <v>52</v>
      </c>
      <c r="C72" s="87" t="s">
        <v>80</v>
      </c>
      <c r="D72" s="23" t="s">
        <v>64</v>
      </c>
      <c r="E72" s="23" t="s">
        <v>58</v>
      </c>
      <c r="F72" s="22">
        <v>150</v>
      </c>
      <c r="G72" s="24" t="s">
        <v>28</v>
      </c>
      <c r="H72" s="24" t="s">
        <v>28</v>
      </c>
      <c r="I72" s="24" t="s">
        <v>28</v>
      </c>
      <c r="J72" s="22">
        <v>150</v>
      </c>
      <c r="K72" s="81" t="s">
        <v>71</v>
      </c>
    </row>
    <row r="73" spans="1:11" ht="24" customHeight="1">
      <c r="A73" s="82"/>
      <c r="B73" s="157"/>
      <c r="C73" s="115"/>
      <c r="D73" s="23">
        <v>2023</v>
      </c>
      <c r="E73" s="23">
        <v>2023</v>
      </c>
      <c r="F73" s="22">
        <v>50</v>
      </c>
      <c r="G73" s="24" t="s">
        <v>28</v>
      </c>
      <c r="H73" s="24" t="s">
        <v>28</v>
      </c>
      <c r="I73" s="24" t="s">
        <v>28</v>
      </c>
      <c r="J73" s="24">
        <v>50</v>
      </c>
      <c r="K73" s="82"/>
    </row>
    <row r="74" spans="1:11" ht="24" customHeight="1">
      <c r="A74" s="82"/>
      <c r="B74" s="157"/>
      <c r="C74" s="115"/>
      <c r="D74" s="23">
        <v>2024</v>
      </c>
      <c r="E74" s="23">
        <v>2024</v>
      </c>
      <c r="F74" s="22">
        <v>50</v>
      </c>
      <c r="G74" s="24" t="s">
        <v>28</v>
      </c>
      <c r="H74" s="24" t="s">
        <v>28</v>
      </c>
      <c r="I74" s="24" t="s">
        <v>28</v>
      </c>
      <c r="J74" s="24">
        <v>50</v>
      </c>
      <c r="K74" s="82"/>
    </row>
    <row r="75" spans="1:11" ht="28.5" customHeight="1">
      <c r="A75" s="83"/>
      <c r="B75" s="158"/>
      <c r="C75" s="116"/>
      <c r="D75" s="23">
        <v>2025</v>
      </c>
      <c r="E75" s="23">
        <v>2025</v>
      </c>
      <c r="F75" s="22">
        <v>50</v>
      </c>
      <c r="G75" s="24" t="s">
        <v>28</v>
      </c>
      <c r="H75" s="24" t="s">
        <v>28</v>
      </c>
      <c r="I75" s="24" t="s">
        <v>28</v>
      </c>
      <c r="J75" s="24">
        <v>50</v>
      </c>
      <c r="K75" s="83"/>
    </row>
    <row r="76" spans="1:11" ht="27.75" customHeight="1">
      <c r="A76" s="10"/>
      <c r="B76" s="46" t="s">
        <v>2</v>
      </c>
      <c r="C76" s="10"/>
      <c r="D76" s="23"/>
      <c r="E76" s="23"/>
      <c r="F76" s="22">
        <f>SUM(F68:F71)</f>
        <v>300</v>
      </c>
      <c r="G76" s="22">
        <v>0</v>
      </c>
      <c r="H76" s="22">
        <v>0</v>
      </c>
      <c r="I76" s="22">
        <v>0</v>
      </c>
      <c r="J76" s="22">
        <f>SUM(J68:J71)</f>
        <v>300</v>
      </c>
      <c r="K76" s="10"/>
    </row>
    <row r="77" spans="1:11" ht="27" customHeight="1">
      <c r="A77" s="76" t="s">
        <v>6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</row>
    <row r="78" spans="1:11" ht="58.5" customHeight="1">
      <c r="A78" s="114">
        <v>1</v>
      </c>
      <c r="B78" s="160" t="s">
        <v>61</v>
      </c>
      <c r="C78" s="114" t="s">
        <v>40</v>
      </c>
      <c r="D78" s="23" t="s">
        <v>58</v>
      </c>
      <c r="E78" s="23" t="s">
        <v>58</v>
      </c>
      <c r="F78" s="45">
        <f>SUM(F79,F80,F81)</f>
        <v>1500</v>
      </c>
      <c r="G78" s="45">
        <f>SUM(G79,G80,G81)</f>
        <v>1500</v>
      </c>
      <c r="H78" s="24" t="s">
        <v>28</v>
      </c>
      <c r="I78" s="24" t="s">
        <v>28</v>
      </c>
      <c r="J78" s="24" t="s">
        <v>28</v>
      </c>
      <c r="K78" s="81" t="s">
        <v>34</v>
      </c>
    </row>
    <row r="79" spans="1:11" ht="27" customHeight="1">
      <c r="A79" s="151"/>
      <c r="B79" s="161"/>
      <c r="C79" s="151"/>
      <c r="D79" s="23">
        <v>2023</v>
      </c>
      <c r="E79" s="23">
        <v>2023</v>
      </c>
      <c r="F79" s="57">
        <v>500</v>
      </c>
      <c r="G79" s="11">
        <v>500</v>
      </c>
      <c r="H79" s="24" t="s">
        <v>28</v>
      </c>
      <c r="I79" s="24" t="s">
        <v>28</v>
      </c>
      <c r="J79" s="24" t="s">
        <v>28</v>
      </c>
      <c r="K79" s="90"/>
    </row>
    <row r="80" spans="1:11" ht="27.75" customHeight="1">
      <c r="A80" s="151"/>
      <c r="B80" s="161"/>
      <c r="C80" s="151"/>
      <c r="D80" s="23">
        <v>2024</v>
      </c>
      <c r="E80" s="23">
        <v>2024</v>
      </c>
      <c r="F80" s="57">
        <v>500</v>
      </c>
      <c r="G80" s="43">
        <v>500</v>
      </c>
      <c r="H80" s="24" t="s">
        <v>28</v>
      </c>
      <c r="I80" s="24" t="s">
        <v>28</v>
      </c>
      <c r="J80" s="24" t="s">
        <v>28</v>
      </c>
      <c r="K80" s="90"/>
    </row>
    <row r="81" spans="1:13" ht="27.75" customHeight="1">
      <c r="A81" s="159"/>
      <c r="B81" s="92"/>
      <c r="C81" s="116"/>
      <c r="D81" s="23">
        <v>2025</v>
      </c>
      <c r="E81" s="23">
        <v>2025</v>
      </c>
      <c r="F81" s="57">
        <v>500</v>
      </c>
      <c r="G81" s="60">
        <v>500</v>
      </c>
      <c r="H81" s="24" t="s">
        <v>28</v>
      </c>
      <c r="I81" s="24" t="s">
        <v>28</v>
      </c>
      <c r="J81" s="24" t="s">
        <v>28</v>
      </c>
      <c r="K81" s="91"/>
    </row>
    <row r="82" spans="1:13" ht="33" customHeight="1">
      <c r="A82" s="10"/>
      <c r="B82" s="46" t="s">
        <v>2</v>
      </c>
      <c r="C82" s="24"/>
      <c r="D82" s="23"/>
      <c r="E82" s="23"/>
      <c r="F82" s="33">
        <f>SUM(F78)</f>
        <v>1500</v>
      </c>
      <c r="G82" s="22">
        <f>SUM(G78)</f>
        <v>1500</v>
      </c>
      <c r="H82" s="33"/>
      <c r="I82" s="10"/>
      <c r="J82" s="10"/>
      <c r="K82" s="92"/>
    </row>
    <row r="83" spans="1:13" ht="47.25" customHeight="1">
      <c r="A83" s="76" t="s">
        <v>7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1:13" ht="55.5" customHeight="1">
      <c r="A84" s="81">
        <v>1</v>
      </c>
      <c r="B84" s="133" t="s">
        <v>22</v>
      </c>
      <c r="C84" s="146" t="s">
        <v>35</v>
      </c>
      <c r="D84" s="23" t="s">
        <v>58</v>
      </c>
      <c r="E84" s="23" t="s">
        <v>58</v>
      </c>
      <c r="F84" s="22">
        <f>SUM(F85,F86,F87)</f>
        <v>600</v>
      </c>
      <c r="G84" s="22">
        <f>SUM(G85,G86,G87)</f>
        <v>600</v>
      </c>
      <c r="H84" s="11" t="s">
        <v>28</v>
      </c>
      <c r="I84" s="11" t="s">
        <v>28</v>
      </c>
      <c r="J84" s="11" t="s">
        <v>28</v>
      </c>
      <c r="K84" s="150" t="s">
        <v>33</v>
      </c>
    </row>
    <row r="85" spans="1:13" ht="27" customHeight="1">
      <c r="A85" s="74"/>
      <c r="B85" s="148"/>
      <c r="C85" s="74"/>
      <c r="D85" s="23">
        <v>2023</v>
      </c>
      <c r="E85" s="23">
        <v>2023</v>
      </c>
      <c r="F85" s="22">
        <v>200</v>
      </c>
      <c r="G85" s="24">
        <v>200</v>
      </c>
      <c r="H85" s="11" t="s">
        <v>28</v>
      </c>
      <c r="I85" s="11" t="s">
        <v>28</v>
      </c>
      <c r="J85" s="11" t="s">
        <v>28</v>
      </c>
      <c r="K85" s="74"/>
      <c r="M85" s="6"/>
    </row>
    <row r="86" spans="1:13" ht="21" customHeight="1">
      <c r="A86" s="74"/>
      <c r="B86" s="148"/>
      <c r="C86" s="74"/>
      <c r="D86" s="23">
        <v>2024</v>
      </c>
      <c r="E86" s="23">
        <v>2024</v>
      </c>
      <c r="F86" s="22">
        <v>200</v>
      </c>
      <c r="G86" s="24">
        <v>200</v>
      </c>
      <c r="H86" s="11" t="s">
        <v>28</v>
      </c>
      <c r="I86" s="11" t="s">
        <v>28</v>
      </c>
      <c r="J86" s="11" t="s">
        <v>28</v>
      </c>
      <c r="K86" s="74"/>
      <c r="M86" s="6"/>
    </row>
    <row r="87" spans="1:13" ht="22.5" customHeight="1">
      <c r="A87" s="75"/>
      <c r="B87" s="149"/>
      <c r="C87" s="75"/>
      <c r="D87" s="23">
        <v>2025</v>
      </c>
      <c r="E87" s="23">
        <v>2025</v>
      </c>
      <c r="F87" s="22">
        <v>200</v>
      </c>
      <c r="G87" s="24">
        <v>200</v>
      </c>
      <c r="H87" s="11" t="s">
        <v>28</v>
      </c>
      <c r="I87" s="11" t="s">
        <v>28</v>
      </c>
      <c r="J87" s="11" t="s">
        <v>28</v>
      </c>
      <c r="K87" s="75"/>
      <c r="M87" s="6"/>
    </row>
    <row r="88" spans="1:13" ht="54" customHeight="1">
      <c r="A88" s="114">
        <v>2</v>
      </c>
      <c r="B88" s="160" t="s">
        <v>48</v>
      </c>
      <c r="C88" s="114" t="s">
        <v>17</v>
      </c>
      <c r="D88" s="23" t="s">
        <v>58</v>
      </c>
      <c r="E88" s="23" t="s">
        <v>58</v>
      </c>
      <c r="F88" s="40">
        <f>SUM(F89:F91)</f>
        <v>900</v>
      </c>
      <c r="G88" s="39">
        <f>SUM(G89:G91)</f>
        <v>900</v>
      </c>
      <c r="H88" s="11" t="s">
        <v>28</v>
      </c>
      <c r="I88" s="11" t="s">
        <v>28</v>
      </c>
      <c r="J88" s="11" t="s">
        <v>28</v>
      </c>
      <c r="K88" s="114" t="s">
        <v>45</v>
      </c>
      <c r="M88" s="6"/>
    </row>
    <row r="89" spans="1:13" ht="24.75" customHeight="1">
      <c r="A89" s="151"/>
      <c r="B89" s="161"/>
      <c r="C89" s="74"/>
      <c r="D89" s="23">
        <v>2023</v>
      </c>
      <c r="E89" s="23">
        <v>2023</v>
      </c>
      <c r="F89" s="22">
        <v>300</v>
      </c>
      <c r="G89" s="24">
        <v>300</v>
      </c>
      <c r="H89" s="11" t="s">
        <v>28</v>
      </c>
      <c r="I89" s="11" t="s">
        <v>28</v>
      </c>
      <c r="J89" s="11" t="s">
        <v>28</v>
      </c>
      <c r="K89" s="115"/>
      <c r="M89" s="6"/>
    </row>
    <row r="90" spans="1:13" ht="27" customHeight="1">
      <c r="A90" s="151"/>
      <c r="B90" s="161"/>
      <c r="C90" s="74"/>
      <c r="D90" s="23">
        <v>2024</v>
      </c>
      <c r="E90" s="23">
        <v>2024</v>
      </c>
      <c r="F90" s="22">
        <v>300</v>
      </c>
      <c r="G90" s="24">
        <v>300</v>
      </c>
      <c r="H90" s="11" t="s">
        <v>28</v>
      </c>
      <c r="I90" s="11" t="s">
        <v>28</v>
      </c>
      <c r="J90" s="11" t="s">
        <v>28</v>
      </c>
      <c r="K90" s="115"/>
      <c r="M90" s="6"/>
    </row>
    <row r="91" spans="1:13" ht="27" customHeight="1">
      <c r="A91" s="159"/>
      <c r="B91" s="92"/>
      <c r="C91" s="116"/>
      <c r="D91" s="23">
        <v>2025</v>
      </c>
      <c r="E91" s="23">
        <v>2025</v>
      </c>
      <c r="F91" s="22">
        <v>300</v>
      </c>
      <c r="G91" s="24">
        <v>300</v>
      </c>
      <c r="H91" s="11" t="s">
        <v>28</v>
      </c>
      <c r="I91" s="11" t="s">
        <v>28</v>
      </c>
      <c r="J91" s="11" t="s">
        <v>28</v>
      </c>
      <c r="K91" s="116"/>
      <c r="M91" s="6"/>
    </row>
    <row r="92" spans="1:13" s="7" customFormat="1" ht="27.75" customHeight="1">
      <c r="A92" s="46"/>
      <c r="B92" s="46" t="s">
        <v>2</v>
      </c>
      <c r="C92" s="22"/>
      <c r="D92" s="49"/>
      <c r="E92" s="49"/>
      <c r="F92" s="22">
        <f>SUM(F88,F84)</f>
        <v>1500</v>
      </c>
      <c r="G92" s="22">
        <f>SUM(G88,G84)</f>
        <v>1500</v>
      </c>
      <c r="H92" s="22">
        <v>0</v>
      </c>
      <c r="I92" s="22">
        <v>0</v>
      </c>
      <c r="J92" s="22">
        <v>0</v>
      </c>
      <c r="K92" s="46"/>
    </row>
    <row r="93" spans="1:13" ht="29.25" customHeight="1">
      <c r="A93" s="76" t="s">
        <v>8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3" ht="55.5" customHeight="1">
      <c r="A94" s="81">
        <v>1</v>
      </c>
      <c r="B94" s="84" t="s">
        <v>62</v>
      </c>
      <c r="C94" s="87" t="s">
        <v>63</v>
      </c>
      <c r="D94" s="23" t="s">
        <v>58</v>
      </c>
      <c r="E94" s="23" t="s">
        <v>58</v>
      </c>
      <c r="F94" s="22">
        <f>SUM(G94,H94)</f>
        <v>600</v>
      </c>
      <c r="G94" s="22">
        <v>300</v>
      </c>
      <c r="H94" s="36">
        <f>SUM(H95,H96,H97)</f>
        <v>300</v>
      </c>
      <c r="I94" s="11"/>
      <c r="J94" s="11"/>
      <c r="K94" s="81" t="s">
        <v>72</v>
      </c>
    </row>
    <row r="95" spans="1:13" ht="30.75" customHeight="1">
      <c r="A95" s="82"/>
      <c r="B95" s="85"/>
      <c r="C95" s="88"/>
      <c r="D95" s="23">
        <v>2023</v>
      </c>
      <c r="E95" s="23">
        <v>2023</v>
      </c>
      <c r="F95" s="22">
        <f>SUM(G96,H96)</f>
        <v>200</v>
      </c>
      <c r="G95" s="24">
        <v>100</v>
      </c>
      <c r="H95" s="11">
        <v>100</v>
      </c>
      <c r="I95" s="11" t="s">
        <v>28</v>
      </c>
      <c r="J95" s="11" t="s">
        <v>28</v>
      </c>
      <c r="K95" s="82"/>
    </row>
    <row r="96" spans="1:13" ht="30.75" customHeight="1">
      <c r="A96" s="82"/>
      <c r="B96" s="85"/>
      <c r="C96" s="88"/>
      <c r="D96" s="23">
        <v>2024</v>
      </c>
      <c r="E96" s="23">
        <v>2024</v>
      </c>
      <c r="F96" s="22">
        <f>SUM(G96,H96)</f>
        <v>200</v>
      </c>
      <c r="G96" s="24">
        <v>100</v>
      </c>
      <c r="H96" s="11">
        <v>100</v>
      </c>
      <c r="I96" s="11" t="s">
        <v>28</v>
      </c>
      <c r="J96" s="11" t="s">
        <v>28</v>
      </c>
      <c r="K96" s="82"/>
    </row>
    <row r="97" spans="1:11" ht="30.75" customHeight="1">
      <c r="A97" s="83"/>
      <c r="B97" s="86"/>
      <c r="C97" s="89"/>
      <c r="D97" s="23">
        <v>2025</v>
      </c>
      <c r="E97" s="23">
        <v>2025</v>
      </c>
      <c r="F97" s="22">
        <f>SUM(G97,H97)</f>
        <v>200</v>
      </c>
      <c r="G97" s="24">
        <v>100</v>
      </c>
      <c r="H97" s="11">
        <v>100</v>
      </c>
      <c r="I97" s="11" t="s">
        <v>28</v>
      </c>
      <c r="J97" s="11" t="s">
        <v>28</v>
      </c>
      <c r="K97" s="83"/>
    </row>
    <row r="98" spans="1:11" ht="41.25" customHeight="1">
      <c r="A98" s="63">
        <v>2</v>
      </c>
      <c r="B98" s="71" t="s">
        <v>77</v>
      </c>
      <c r="C98" s="69" t="s">
        <v>79</v>
      </c>
      <c r="D98" s="23">
        <v>2023</v>
      </c>
      <c r="E98" s="23">
        <v>2023</v>
      </c>
      <c r="F98" s="22">
        <v>44</v>
      </c>
      <c r="G98" s="24">
        <v>44</v>
      </c>
      <c r="H98" s="11" t="s">
        <v>28</v>
      </c>
      <c r="I98" s="11" t="s">
        <v>28</v>
      </c>
      <c r="J98" s="11" t="s">
        <v>28</v>
      </c>
      <c r="K98" s="70" t="s">
        <v>78</v>
      </c>
    </row>
    <row r="99" spans="1:11" s="7" customFormat="1" ht="27.75" customHeight="1">
      <c r="A99" s="46"/>
      <c r="B99" s="46" t="s">
        <v>2</v>
      </c>
      <c r="C99" s="36"/>
      <c r="D99" s="49"/>
      <c r="E99" s="49"/>
      <c r="F99" s="22">
        <f>SUM(F98:F98,F94)</f>
        <v>644</v>
      </c>
      <c r="G99" s="22">
        <f>SUM(G98,G94)</f>
        <v>344</v>
      </c>
      <c r="H99" s="22">
        <f>SUM(H94)</f>
        <v>300</v>
      </c>
      <c r="I99" s="11" t="s">
        <v>28</v>
      </c>
      <c r="J99" s="11" t="s">
        <v>28</v>
      </c>
      <c r="K99" s="46"/>
    </row>
    <row r="100" spans="1:11" s="7" customFormat="1" ht="27.75" customHeight="1">
      <c r="A100" s="99"/>
      <c r="B100" s="99" t="s">
        <v>23</v>
      </c>
      <c r="C100" s="36"/>
      <c r="D100" s="23">
        <v>2023</v>
      </c>
      <c r="E100" s="23">
        <v>2023</v>
      </c>
      <c r="F100" s="22">
        <f>SUM(F98,F95,F89,F85,F79,F73,F69,F63,F57,F53,F42,F38,F34,F25,F21,F17,F13)</f>
        <v>29308</v>
      </c>
      <c r="G100" s="22">
        <f>SUM(G98,G95,G89,G85,G79,G63,G57,G53,G42,G38,G34,G25,G21,G17,G13)</f>
        <v>10040.4</v>
      </c>
      <c r="H100" s="22">
        <f>SUM(H95,H25,H21)</f>
        <v>10789.2</v>
      </c>
      <c r="I100" s="22">
        <f>SUM(I21)</f>
        <v>8378.4</v>
      </c>
      <c r="J100" s="22">
        <f>SUM(J73,J69)</f>
        <v>100</v>
      </c>
      <c r="K100" s="46"/>
    </row>
    <row r="101" spans="1:11" s="7" customFormat="1" ht="27.75" customHeight="1">
      <c r="A101" s="100"/>
      <c r="B101" s="100"/>
      <c r="C101" s="36"/>
      <c r="D101" s="23">
        <v>2024</v>
      </c>
      <c r="E101" s="23">
        <v>2024</v>
      </c>
      <c r="F101" s="22">
        <f>SUM(F96,F90,F86,F80,F74,F70,F64,F58,F54,F43,F39,F35,F22,F18,F14,F9)</f>
        <v>22564</v>
      </c>
      <c r="G101" s="22">
        <f>SUM(G96,G90,G86,G80,G64,G58,G54,G43,G39,G35,G22,G18,G14)</f>
        <v>9296.4</v>
      </c>
      <c r="H101" s="22">
        <f>SUM(H96,H22)</f>
        <v>4289.2</v>
      </c>
      <c r="I101" s="22">
        <f>SUM(I22)</f>
        <v>8378.4</v>
      </c>
      <c r="J101" s="22">
        <f>SUM(J74,J70,J9)</f>
        <v>600</v>
      </c>
      <c r="K101" s="46"/>
    </row>
    <row r="102" spans="1:11" s="7" customFormat="1" ht="28.5" customHeight="1">
      <c r="A102" s="101"/>
      <c r="B102" s="101"/>
      <c r="C102" s="36"/>
      <c r="D102" s="23">
        <v>2025</v>
      </c>
      <c r="E102" s="23">
        <v>2025</v>
      </c>
      <c r="F102" s="22">
        <f>SUM(F97,F91,F87,F81,F75,F71,F65,F61,F55,F44,F40,F36,F24,F19,F15)</f>
        <v>22064</v>
      </c>
      <c r="G102" s="22">
        <f>SUM(G97,G91,G87,G81,G65,G61,G55,G44,G40,G36,G24,G19,G15)</f>
        <v>9296.4</v>
      </c>
      <c r="H102" s="22">
        <f>SUM(H97,H24)</f>
        <v>4289.2</v>
      </c>
      <c r="I102" s="22">
        <f>SUM(I24)</f>
        <v>8378.4</v>
      </c>
      <c r="J102" s="22">
        <f>SUM(J75,J71)</f>
        <v>100</v>
      </c>
      <c r="K102" s="46"/>
    </row>
    <row r="103" spans="1:11" s="7" customFormat="1" ht="38.25" customHeight="1">
      <c r="A103" s="46"/>
      <c r="B103" s="61" t="s">
        <v>69</v>
      </c>
      <c r="C103" s="22"/>
      <c r="D103" s="49"/>
      <c r="E103" s="49"/>
      <c r="F103" s="22">
        <f>SUM(F102,F101,F100)</f>
        <v>73936</v>
      </c>
      <c r="G103" s="22">
        <f>SUM(G102,G101,G100)</f>
        <v>28633.199999999997</v>
      </c>
      <c r="H103" s="22">
        <f>SUM(H100:H102)</f>
        <v>19367.600000000002</v>
      </c>
      <c r="I103" s="22">
        <f>SUM(I102,I101,I100)</f>
        <v>25135.199999999997</v>
      </c>
      <c r="J103" s="22">
        <f>SUM(J102,J101,J100)</f>
        <v>800</v>
      </c>
      <c r="K103" s="46"/>
    </row>
    <row r="104" spans="1:11" s="7" customFormat="1" ht="35.25" customHeight="1">
      <c r="A104" s="12"/>
      <c r="B104" s="27" t="s">
        <v>38</v>
      </c>
      <c r="C104" s="25"/>
      <c r="D104" s="26"/>
      <c r="E104" s="26"/>
      <c r="F104" s="77" t="s">
        <v>49</v>
      </c>
      <c r="G104" s="78"/>
      <c r="H104" s="78"/>
      <c r="I104" s="79"/>
      <c r="J104" s="25"/>
      <c r="K104" s="12"/>
    </row>
    <row r="105" spans="1:11" ht="36" customHeight="1">
      <c r="A105" s="3"/>
      <c r="B105" s="27" t="s">
        <v>37</v>
      </c>
      <c r="C105" s="13"/>
      <c r="D105" s="14"/>
      <c r="E105" s="14"/>
      <c r="F105" s="117" t="s">
        <v>68</v>
      </c>
      <c r="G105" s="117"/>
      <c r="H105" s="117"/>
      <c r="I105" s="118"/>
      <c r="J105" s="3"/>
      <c r="K105" s="3"/>
    </row>
    <row r="106" spans="1:11" ht="18.75">
      <c r="A106" s="1"/>
      <c r="C106" s="1"/>
      <c r="D106" s="15"/>
      <c r="E106" s="15"/>
      <c r="F106" s="1"/>
      <c r="G106" s="20"/>
      <c r="H106" s="1"/>
      <c r="I106" s="1"/>
      <c r="J106" s="1"/>
      <c r="K106" s="1"/>
    </row>
    <row r="107" spans="1:11" ht="18.75">
      <c r="A107" s="16"/>
      <c r="B107" s="1"/>
      <c r="C107" s="16"/>
      <c r="D107" s="17"/>
      <c r="E107" s="17"/>
      <c r="F107" s="16"/>
      <c r="G107" s="20"/>
      <c r="H107" s="16"/>
      <c r="I107" s="16"/>
      <c r="J107" s="16"/>
      <c r="K107" s="16"/>
    </row>
    <row r="108" spans="1:11" ht="18.75">
      <c r="A108" s="16"/>
      <c r="C108" s="16"/>
      <c r="D108" s="17"/>
      <c r="E108" s="17"/>
      <c r="F108" s="16"/>
      <c r="G108" s="21"/>
      <c r="H108" s="16"/>
      <c r="I108" s="16"/>
      <c r="J108" s="16"/>
      <c r="K108" s="16"/>
    </row>
    <row r="109" spans="1:11" ht="18.75">
      <c r="A109" s="16"/>
      <c r="B109" s="16"/>
      <c r="C109" s="16"/>
      <c r="D109" s="17"/>
      <c r="E109" s="17"/>
      <c r="F109" s="16"/>
      <c r="G109" s="21"/>
      <c r="H109" s="16"/>
      <c r="I109" s="16"/>
      <c r="J109" s="16"/>
      <c r="K109" s="16"/>
    </row>
    <row r="110" spans="1:11" ht="18.75">
      <c r="A110" s="16"/>
      <c r="B110" s="16"/>
      <c r="C110" s="16"/>
      <c r="D110" s="17"/>
      <c r="E110" s="17"/>
      <c r="F110" s="16"/>
      <c r="G110" s="21"/>
      <c r="H110" s="16"/>
      <c r="I110" s="16"/>
      <c r="J110" s="16"/>
      <c r="K110" s="16"/>
    </row>
  </sheetData>
  <mergeCells count="120">
    <mergeCell ref="B62:B65"/>
    <mergeCell ref="A62:A65"/>
    <mergeCell ref="C62:C65"/>
    <mergeCell ref="K62:K65"/>
    <mergeCell ref="C78:C81"/>
    <mergeCell ref="C88:C91"/>
    <mergeCell ref="B88:B91"/>
    <mergeCell ref="A88:A91"/>
    <mergeCell ref="E28:E30"/>
    <mergeCell ref="K41:K44"/>
    <mergeCell ref="K33:K36"/>
    <mergeCell ref="K37:K40"/>
    <mergeCell ref="A49:A55"/>
    <mergeCell ref="B49:B55"/>
    <mergeCell ref="C49:C55"/>
    <mergeCell ref="A56:A61"/>
    <mergeCell ref="B56:B61"/>
    <mergeCell ref="C56:C61"/>
    <mergeCell ref="A77:K77"/>
    <mergeCell ref="B28:B30"/>
    <mergeCell ref="K68:K71"/>
    <mergeCell ref="C72:C75"/>
    <mergeCell ref="A72:A75"/>
    <mergeCell ref="B72:B75"/>
    <mergeCell ref="C68:C71"/>
    <mergeCell ref="A68:A71"/>
    <mergeCell ref="B68:B71"/>
    <mergeCell ref="A78:A81"/>
    <mergeCell ref="B78:B81"/>
    <mergeCell ref="A4:XFD4"/>
    <mergeCell ref="J22:J23"/>
    <mergeCell ref="K9:K11"/>
    <mergeCell ref="A9:A11"/>
    <mergeCell ref="B9:B11"/>
    <mergeCell ref="C9:C11"/>
    <mergeCell ref="A12:A15"/>
    <mergeCell ref="B12:B15"/>
    <mergeCell ref="C12:C15"/>
    <mergeCell ref="K16:K19"/>
    <mergeCell ref="K12:K15"/>
    <mergeCell ref="A16:A19"/>
    <mergeCell ref="B16:B19"/>
    <mergeCell ref="C16:C19"/>
    <mergeCell ref="D9:D11"/>
    <mergeCell ref="E9:E11"/>
    <mergeCell ref="F9:F11"/>
    <mergeCell ref="G9:G11"/>
    <mergeCell ref="H9:H11"/>
    <mergeCell ref="I9:I11"/>
    <mergeCell ref="J9:J11"/>
    <mergeCell ref="K20:K24"/>
    <mergeCell ref="B100:B102"/>
    <mergeCell ref="A100:A102"/>
    <mergeCell ref="A45:A48"/>
    <mergeCell ref="B84:B87"/>
    <mergeCell ref="C84:C87"/>
    <mergeCell ref="K84:K87"/>
    <mergeCell ref="A84:A87"/>
    <mergeCell ref="A83:K83"/>
    <mergeCell ref="A28:A30"/>
    <mergeCell ref="C28:C30"/>
    <mergeCell ref="C41:C44"/>
    <mergeCell ref="B37:B40"/>
    <mergeCell ref="A37:A40"/>
    <mergeCell ref="C37:C40"/>
    <mergeCell ref="F49:F52"/>
    <mergeCell ref="G49:G52"/>
    <mergeCell ref="K56:K61"/>
    <mergeCell ref="K49:K55"/>
    <mergeCell ref="H49:H52"/>
    <mergeCell ref="J49:J52"/>
    <mergeCell ref="D28:D30"/>
    <mergeCell ref="K72:K75"/>
    <mergeCell ref="K88:K91"/>
    <mergeCell ref="K94:K97"/>
    <mergeCell ref="F105:I105"/>
    <mergeCell ref="A2:K2"/>
    <mergeCell ref="A27:K27"/>
    <mergeCell ref="B5:B6"/>
    <mergeCell ref="A5:A6"/>
    <mergeCell ref="C5:C6"/>
    <mergeCell ref="K5:K6"/>
    <mergeCell ref="D5:D6"/>
    <mergeCell ref="E5:J5"/>
    <mergeCell ref="A8:K8"/>
    <mergeCell ref="F28:F30"/>
    <mergeCell ref="B45:B48"/>
    <mergeCell ref="C45:C48"/>
    <mergeCell ref="A41:A44"/>
    <mergeCell ref="B41:B44"/>
    <mergeCell ref="B20:B24"/>
    <mergeCell ref="A20:A24"/>
    <mergeCell ref="C20:C24"/>
    <mergeCell ref="A93:K93"/>
    <mergeCell ref="K28:K30"/>
    <mergeCell ref="E45:E48"/>
    <mergeCell ref="I45:I48"/>
    <mergeCell ref="A67:K67"/>
    <mergeCell ref="F104:I104"/>
    <mergeCell ref="A3:K3"/>
    <mergeCell ref="A94:A97"/>
    <mergeCell ref="B94:B97"/>
    <mergeCell ref="C94:C97"/>
    <mergeCell ref="K78:K82"/>
    <mergeCell ref="C33:C36"/>
    <mergeCell ref="B33:B36"/>
    <mergeCell ref="A33:A36"/>
    <mergeCell ref="D45:D48"/>
    <mergeCell ref="D49:D52"/>
    <mergeCell ref="E49:E52"/>
    <mergeCell ref="I49:I52"/>
    <mergeCell ref="D58:D60"/>
    <mergeCell ref="E58:E60"/>
    <mergeCell ref="F58:F60"/>
    <mergeCell ref="G58:G60"/>
    <mergeCell ref="G28:G30"/>
    <mergeCell ref="H28:H30"/>
    <mergeCell ref="I28:I30"/>
    <mergeCell ref="J28:J30"/>
    <mergeCell ref="A32:K32"/>
  </mergeCells>
  <phoneticPr fontId="0" type="noConversion"/>
  <printOptions horizontalCentered="1"/>
  <pageMargins left="0.39370078740157483" right="0.39370078740157483" top="0.59055118110236227" bottom="0.39370078740157483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4" sqref="A4"/>
    </sheetView>
  </sheetViews>
  <sheetFormatPr defaultRowHeight="15"/>
  <cols>
    <col min="1" max="1" width="12.7109375" customWidth="1"/>
    <col min="3" max="3" width="10.42578125" customWidth="1"/>
    <col min="5" max="5" width="11.140625" customWidth="1"/>
  </cols>
  <sheetData>
    <row r="1" spans="1:5" ht="16.5" thickBot="1">
      <c r="A1">
        <f>SUM(B1,C1,D1,E1)</f>
        <v>35204.411999999997</v>
      </c>
      <c r="B1" s="29">
        <v>13124.1</v>
      </c>
      <c r="C1" s="30">
        <v>7517</v>
      </c>
      <c r="D1" s="30">
        <v>13425</v>
      </c>
      <c r="E1" s="30">
        <v>1138.3119999999999</v>
      </c>
    </row>
    <row r="2" spans="1:5" ht="16.5" thickBot="1">
      <c r="A2">
        <f>SUM(C2,E2)</f>
        <v>5497</v>
      </c>
      <c r="B2" s="31" t="s">
        <v>28</v>
      </c>
      <c r="C2" s="32">
        <v>5007</v>
      </c>
      <c r="D2" s="32" t="s">
        <v>28</v>
      </c>
      <c r="E2" s="32">
        <v>490</v>
      </c>
    </row>
    <row r="3" spans="1:5" ht="16.5" thickBot="1">
      <c r="A3">
        <f>SUM(C3,E3)</f>
        <v>51565</v>
      </c>
      <c r="B3" s="31" t="s">
        <v>28</v>
      </c>
      <c r="C3" s="32">
        <v>3365</v>
      </c>
      <c r="D3" s="32" t="s">
        <v>28</v>
      </c>
      <c r="E3" s="32">
        <v>48200</v>
      </c>
    </row>
    <row r="4" spans="1:5">
      <c r="A4">
        <f>SUM(A1:A3)</f>
        <v>92266.411999999997</v>
      </c>
      <c r="B4">
        <f>SUM(B1:B3)</f>
        <v>13124.1</v>
      </c>
      <c r="C4">
        <f>SUM(C1:C3)</f>
        <v>15889</v>
      </c>
      <c r="D4">
        <f>SUM(D1)</f>
        <v>13425</v>
      </c>
      <c r="E4">
        <f>SUM(E1:E3)</f>
        <v>49828.311999999998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LIUDA</cp:lastModifiedBy>
  <cp:lastPrinted>2022-09-27T07:39:27Z</cp:lastPrinted>
  <dcterms:created xsi:type="dcterms:W3CDTF">2016-04-07T10:32:36Z</dcterms:created>
  <dcterms:modified xsi:type="dcterms:W3CDTF">2023-10-10T07:00:39Z</dcterms:modified>
</cp:coreProperties>
</file>