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ект ФінПлану деталізований 1" sheetId="1" r:id="rId1"/>
  </sheets>
  <definedNames>
    <definedName name="_xlnm.Print_Area" localSheetId="0">'проект ФінПлану деталізований 1'!$A$1:$K$210</definedName>
    <definedName name="Excel_BuiltIn_Print_Area" localSheetId="0">'проект ФінПлану деталізований 1'!$A$1:$K$210</definedName>
  </definedNames>
  <calcPr fullCalcOnLoad="1"/>
</workbook>
</file>

<file path=xl/sharedStrings.xml><?xml version="1.0" encoding="utf-8"?>
<sst xmlns="http://schemas.openxmlformats.org/spreadsheetml/2006/main" count="366" uniqueCount="293">
  <si>
    <t>Додаток 2 до Порядку складання, затвердження та контролю за виконанням фінансового плану комунального некомерційного підприємства охорони здоров'я Калуської міської ради</t>
  </si>
  <si>
    <t>Рік</t>
  </si>
  <si>
    <t>Коди</t>
  </si>
  <si>
    <t>Назва підприємства</t>
  </si>
  <si>
    <t>Комунальне некомерційне підприємство "Калуська центральна районна лікарня Калуської міської та районної рад Івано- Франківської області"</t>
  </si>
  <si>
    <t>за ЄДРПОУ</t>
  </si>
  <si>
    <t>Організаційно-правова форма</t>
  </si>
  <si>
    <t>150: Комунальне підприємство</t>
  </si>
  <si>
    <t>за КОПФГ</t>
  </si>
  <si>
    <t>Територія</t>
  </si>
  <si>
    <t>Калуш</t>
  </si>
  <si>
    <t>за КОАТУУ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</si>
  <si>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</si>
  <si>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</si>
  <si>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</si>
  <si>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</si>
  <si>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</si>
  <si>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</si>
  <si>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</si>
  <si>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</si>
  <si>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</si>
  <si>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</si>
  <si>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</si>
  <si>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</si>
  <si>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</si>
  <si>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</si>
  <si>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</si>
  <si>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</si>
  <si>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</si>
  <si>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м.Калуш, вул.Медична,6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</si>
  <si>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</si>
  <si>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</si>
  <si>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</si>
  <si>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</si>
  <si>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Красійчук Іван Олексійович</t>
  </si>
  <si>
    <r>
      <rPr>
        <b/>
        <sz val="16"/>
        <rFont val="Times New Roman"/>
        <family val="1"/>
      </rPr>
      <t>ЗВІТ ПРО ВИКОНАННЯ ФІНАНСОВОГО ПЛАНУ   КНП  "Калуська центральна районна лікарня Калуської міської та районної рад Івано-Франківської області” за  І</t>
    </r>
    <r>
      <rPr>
        <b/>
        <u val="single"/>
        <sz val="16"/>
        <rFont val="Times New Roman"/>
        <family val="1"/>
      </rPr>
      <t xml:space="preserve"> півріччя  2022</t>
    </r>
    <r>
      <rPr>
        <b/>
        <sz val="16"/>
        <rFont val="Times New Roman"/>
        <family val="1"/>
      </rPr>
      <t>року</t>
    </r>
  </si>
  <si>
    <t>тис. грн.</t>
  </si>
  <si>
    <t>Найменування показника</t>
  </si>
  <si>
    <t>Номер рядка</t>
  </si>
  <si>
    <t xml:space="preserve">Код рядка </t>
  </si>
  <si>
    <t>Звітний період за ІІ квартал 2022 року</t>
  </si>
  <si>
    <t>Звітний період з наростаючим підсумком з початку  2022року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</si>
  <si>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</si>
  <si>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</si>
  <si>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</si>
  <si>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</si>
  <si>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</si>
  <si>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Доходи</t>
  </si>
  <si>
    <t xml:space="preserve">Субвенція з державного бюджету 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</si>
  <si>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</si>
  <si>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</si>
  <si>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</si>
  <si>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</si>
  <si>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</si>
  <si>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</si>
  <si>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</si>
  <si>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</si>
  <si>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програмами, вт.ч.амортизація за 6міс.-1804,3; за 3 міс.-882,00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</si>
  <si>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</si>
  <si>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</si>
  <si>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</si>
  <si>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</si>
  <si>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</si>
  <si>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(амортизація)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</si>
  <si>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</si>
  <si>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</si>
  <si>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</si>
  <si>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</si>
  <si>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</si>
  <si>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Інші операційні доходи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</si>
  <si>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</si>
  <si>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</si>
  <si>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1060.7</t>
  </si>
  <si>
    <t>Видатки, в т. ч.:</t>
  </si>
  <si>
    <t>Заробітна плата</t>
  </si>
  <si>
    <t>1080.1</t>
  </si>
  <si>
    <t>Нарахування на оплату праці</t>
  </si>
  <si>
    <t>1080.2</t>
  </si>
  <si>
    <t>Предмети, матеріали, обладнання та інвентар</t>
  </si>
  <si>
    <t>1080.3</t>
  </si>
  <si>
    <t>Медикаменти та перев'язувальні матеріали</t>
  </si>
  <si>
    <t>1080.4</t>
  </si>
  <si>
    <t>Продукти харчування</t>
  </si>
  <si>
    <t>1080.5</t>
  </si>
  <si>
    <t>Оплата послуг (крім комунальних)</t>
  </si>
  <si>
    <t>1080.6</t>
  </si>
  <si>
    <t>Видатки на відрядження</t>
  </si>
  <si>
    <t>1080.7</t>
  </si>
  <si>
    <t>Виплата пенсій і допомог</t>
  </si>
  <si>
    <t>1080.8</t>
  </si>
  <si>
    <t xml:space="preserve">Інші виплати населенню </t>
  </si>
  <si>
    <t>1080.9</t>
  </si>
  <si>
    <t>Інші  видатки</t>
  </si>
  <si>
    <t>1080.10</t>
  </si>
  <si>
    <t xml:space="preserve">Видатки за Договорами НСЗУ </t>
  </si>
  <si>
    <t>1090.1</t>
  </si>
  <si>
    <t>1090.2</t>
  </si>
  <si>
    <t>1090.3</t>
  </si>
  <si>
    <t>витратні матеріали, апаратура (маловартісна)</t>
  </si>
  <si>
    <t>1090.3.1</t>
  </si>
  <si>
    <t>господарські товари та інвентар</t>
  </si>
  <si>
    <t>1090.3.2</t>
  </si>
  <si>
    <t>паливно-мастильні матеріали, автозапчастини</t>
  </si>
  <si>
    <t>1090.3.3</t>
  </si>
  <si>
    <t>канцелярські товари, офісне приладдя та устаткування, бланки</t>
  </si>
  <si>
    <t>1090.3.4</t>
  </si>
  <si>
    <t>інше</t>
  </si>
  <si>
    <t>1090.3.5</t>
  </si>
  <si>
    <t>1090.4</t>
  </si>
  <si>
    <t>1090.5</t>
  </si>
  <si>
    <t>1090.6</t>
  </si>
  <si>
    <t>лабораторні дослідження (цитологічні, гістологічні, інші)</t>
  </si>
  <si>
    <t>1090.6.1</t>
  </si>
  <si>
    <t>вивезення біовідходів</t>
  </si>
  <si>
    <t>1090.6.2</t>
  </si>
  <si>
    <t>повірка, поточні ремонти обладнання, транспортних засобів</t>
  </si>
  <si>
    <t>1090.6.3</t>
  </si>
  <si>
    <t>поточний ремонт приміщень</t>
  </si>
  <si>
    <t>1090.6.4</t>
  </si>
  <si>
    <t>страхові послуги</t>
  </si>
  <si>
    <t>1090.6.5</t>
  </si>
  <si>
    <t>витрати на придбання і супровід програмного забезпечення, зв'язок і інтернет</t>
  </si>
  <si>
    <t>1090.6.6</t>
  </si>
  <si>
    <t>юридичні та нотаріальні послуги</t>
  </si>
  <si>
    <t>1090.6.7</t>
  </si>
  <si>
    <t>витрати на охорону праці та навчання працівників</t>
  </si>
  <si>
    <t>1090.6.8</t>
  </si>
  <si>
    <t>обслуговування ліфтів, послуги охорони, сигналізація</t>
  </si>
  <si>
    <t>1090.6.9</t>
  </si>
  <si>
    <t>1090.6.10</t>
  </si>
  <si>
    <t>1090.7</t>
  </si>
  <si>
    <t>1090.8</t>
  </si>
  <si>
    <t>1090.9</t>
  </si>
  <si>
    <t>Загально -виробничі витрати (амортизація)</t>
  </si>
  <si>
    <t>1090.10</t>
  </si>
  <si>
    <t>Капітальні видатки (НСЗУ)</t>
  </si>
  <si>
    <t>Інші видатки</t>
  </si>
  <si>
    <t>1110.1</t>
  </si>
  <si>
    <t>1110.2</t>
  </si>
  <si>
    <t>1110.3</t>
  </si>
  <si>
    <t>1110.4</t>
  </si>
  <si>
    <t>1110.5</t>
  </si>
  <si>
    <t>1110.6</t>
  </si>
  <si>
    <t>1110.7</t>
  </si>
  <si>
    <t>Оплата  комунальних послуг (орендарями)</t>
  </si>
  <si>
    <t>1110.8</t>
  </si>
  <si>
    <t>Відшкодування за земельний податок</t>
  </si>
  <si>
    <t>1110.9</t>
  </si>
  <si>
    <t>Загально-виробничі витрати (амортизація)</t>
  </si>
  <si>
    <t>1110.10</t>
  </si>
  <si>
    <t>Видатки з місцевого бюджету, в т. ч.:</t>
  </si>
  <si>
    <t>1120.1</t>
  </si>
  <si>
    <t>1120.2</t>
  </si>
  <si>
    <t>1120.3</t>
  </si>
  <si>
    <t>1120.4</t>
  </si>
  <si>
    <t>1120.5</t>
  </si>
  <si>
    <t>1120.6</t>
  </si>
  <si>
    <t>1120.7</t>
  </si>
  <si>
    <t>Витрати на оплату комунальних послуг та енергоносіїв, у т.ч.:</t>
  </si>
  <si>
    <t>1120.8</t>
  </si>
  <si>
    <t>витрати на теплопостачання</t>
  </si>
  <si>
    <t>1120.8.1</t>
  </si>
  <si>
    <t>витрати на водопостачання та водовідведення</t>
  </si>
  <si>
    <t>1120.8.2</t>
  </si>
  <si>
    <t>витрати на електроенергії</t>
  </si>
  <si>
    <t>1120.8.3</t>
  </si>
  <si>
    <t>витрати на оплату інших енергоносіїв та інших комунальних послуг</t>
  </si>
  <si>
    <t>1120.8.4</t>
  </si>
  <si>
    <t>1120.9</t>
  </si>
  <si>
    <t>1120.10</t>
  </si>
  <si>
    <t>Інші програми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</si>
  <si>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</si>
  <si>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</si>
  <si>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</si>
  <si>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</si>
  <si>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</si>
  <si>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</si>
  <si>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</si>
  <si>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</si>
  <si>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</si>
  <si>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</si>
  <si>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1130.11</t>
  </si>
  <si>
    <t>1140.1</t>
  </si>
  <si>
    <t>1140.2</t>
  </si>
  <si>
    <t>1140.3</t>
  </si>
  <si>
    <t>витрати на природного газу</t>
  </si>
  <si>
    <t>1140.4</t>
  </si>
  <si>
    <t>1140.5</t>
  </si>
  <si>
    <t>Капітальні видатки (місцевого бюджету)</t>
  </si>
  <si>
    <t>Придбання основних засобів</t>
  </si>
  <si>
    <t>1150.1</t>
  </si>
  <si>
    <t>Капітальний ремонт, реконструкція та реставрація</t>
  </si>
  <si>
    <t>1150.2</t>
  </si>
  <si>
    <t>Капітальне будівництво</t>
  </si>
  <si>
    <t>1150.3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</si>
  <si>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</si>
  <si>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</si>
  <si>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</si>
  <si>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</si>
  <si>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</si>
  <si>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</si>
  <si>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</si>
  <si>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</si>
  <si>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</si>
  <si>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</si>
  <si>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</si>
  <si>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</si>
  <si>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</si>
  <si>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</si>
  <si>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</si>
  <si>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</si>
  <si>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</si>
  <si>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</si>
  <si>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</si>
  <si>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</si>
  <si>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</si>
  <si>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</si>
  <si>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</si>
  <si>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</si>
  <si>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</si>
  <si>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</si>
  <si>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</si>
  <si>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</si>
  <si>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</si>
  <si>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</si>
  <si>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</si>
  <si>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</si>
  <si>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</si>
  <si>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</si>
  <si>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</si>
  <si>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</si>
  <si>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</si>
  <si>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</si>
  <si>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</si>
  <si>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</si>
  <si>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</si>
  <si>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</si>
  <si>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</si>
  <si>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</si>
  <si>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</si>
  <si>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</si>
  <si>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</si>
  <si>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</si>
  <si>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</si>
  <si>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</si>
  <si>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</si>
  <si>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</si>
  <si>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</si>
  <si>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</si>
  <si>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Керівник</t>
  </si>
  <si>
    <t>8010.1</t>
  </si>
  <si>
    <t>Заступники керівника</t>
  </si>
  <si>
    <t>8010.2</t>
  </si>
  <si>
    <t>Медичні директори</t>
  </si>
  <si>
    <t>8010.3</t>
  </si>
  <si>
    <t>Заступник медичного директора</t>
  </si>
  <si>
    <t>8010.4</t>
  </si>
  <si>
    <t>Лікарі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</si>
  <si>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</si>
  <si>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</si>
  <si>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</si>
  <si>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</si>
  <si>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</si>
  <si>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</si>
  <si>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</si>
  <si>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</si>
  <si>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 керівника</t>
  </si>
  <si>
    <t>8020.2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</si>
  <si>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</si>
  <si>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</si>
  <si>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</si>
  <si>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</si>
  <si>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</si>
  <si>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</si>
  <si>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</si>
  <si>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</si>
  <si>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</si>
  <si>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</si>
  <si>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</si>
  <si>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</si>
  <si>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</si>
  <si>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</si>
  <si>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</si>
  <si>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</si>
  <si>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</si>
  <si>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</si>
  <si>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</si>
  <si>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</si>
  <si>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</si>
  <si>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</si>
  <si>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</si>
  <si>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В. о. Генерального директора  КНП ”Калуська ЦРЛ”</t>
  </si>
  <si>
    <t>Дмитерчук М. М.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</si>
</sst>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General"/>
    <numFmt numFmtId="167" formatCode="#,##0.0"/>
    <numFmt numFmtId="168" formatCode="#,##0.00&quot;        &quot;;\-#,##0.00&quot;        &quot;"/>
    <numFmt numFmtId="169" formatCode="\ * #,##0.00&quot;         &quot;;\-* #,##0.00&quot;         &quot;;\ * \-#&quot;         &quot;;\ @\ "/>
    <numFmt numFmtId="170" formatCode="#,##0.00&quot;        &quot;;[RED]\-#,##0.00&quot;        &quot;"/>
    <numFmt numFmtId="171" formatCode="#,##0.00"/>
  </numFmts>
  <fonts count="29">
    <font>
      <sz val="11"/>
      <color indexed="63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b/>
      <i/>
      <sz val="14"/>
      <name val="Times New Roman"/>
      <family val="1"/>
    </font>
    <font>
      <b/>
      <sz val="14"/>
      <color indexed="56"/>
      <name val="Times New Roman"/>
      <family val="1"/>
    </font>
    <font>
      <i/>
      <sz val="13"/>
      <name val="Times New Roman"/>
      <family val="1"/>
    </font>
    <font>
      <b/>
      <sz val="14"/>
      <color indexed="59"/>
      <name val="Times New Roman"/>
      <family val="1"/>
    </font>
    <font>
      <i/>
      <sz val="12"/>
      <color indexed="59"/>
      <name val="Times New Roman"/>
      <family val="1"/>
    </font>
    <font>
      <i/>
      <sz val="14"/>
      <color indexed="59"/>
      <name val="Times New Roman"/>
      <family val="1"/>
    </font>
    <font>
      <b/>
      <i/>
      <sz val="12"/>
      <name val="Times New Roman"/>
      <family val="1"/>
    </font>
    <font>
      <b/>
      <sz val="16"/>
      <color indexed="63"/>
      <name val="Times New Roman"/>
      <family val="1"/>
    </font>
    <font>
      <b/>
      <sz val="14"/>
      <color indexed="63"/>
      <name val="Calibri"/>
      <family val="2"/>
    </font>
    <font>
      <b/>
      <sz val="14"/>
      <color indexed="63"/>
      <name val="Times New Roman"/>
      <family val="1"/>
    </font>
    <font>
      <b/>
      <sz val="14"/>
      <color indexed="53"/>
      <name val="Times New Roman"/>
      <family val="1"/>
    </font>
    <font>
      <i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7" fillId="2" borderId="0" xfId="0" applyFont="1" applyFill="1" applyBorder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7" fillId="0" borderId="2" xfId="0" applyFont="1" applyBorder="1" applyAlignment="1">
      <alignment vertical="center" wrapText="1"/>
    </xf>
    <xf numFmtId="164" fontId="7" fillId="3" borderId="3" xfId="0" applyFont="1" applyFill="1" applyBorder="1" applyAlignment="1">
      <alignment horizontal="left" vertical="center"/>
    </xf>
    <xf numFmtId="164" fontId="7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vertical="center" wrapText="1"/>
    </xf>
    <xf numFmtId="164" fontId="7" fillId="0" borderId="5" xfId="0" applyFont="1" applyBorder="1" applyAlignment="1">
      <alignment vertical="center" wrapText="1"/>
    </xf>
    <xf numFmtId="164" fontId="7" fillId="0" borderId="3" xfId="0" applyFont="1" applyBorder="1" applyAlignment="1">
      <alignment horizontal="left" vertical="top" wrapText="1"/>
    </xf>
    <xf numFmtId="164" fontId="7" fillId="0" borderId="3" xfId="0" applyFont="1" applyBorder="1" applyAlignment="1">
      <alignment horizontal="left" vertical="center" wrapText="1"/>
    </xf>
    <xf numFmtId="164" fontId="7" fillId="0" borderId="4" xfId="0" applyFont="1" applyBorder="1" applyAlignment="1">
      <alignment vertical="center" wrapText="1"/>
    </xf>
    <xf numFmtId="164" fontId="7" fillId="0" borderId="4" xfId="0" applyFont="1" applyBorder="1" applyAlignment="1">
      <alignment horizontal="right" vertical="center" wrapText="1"/>
    </xf>
    <xf numFmtId="164" fontId="7" fillId="0" borderId="5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left" vertical="center" wrapText="1"/>
    </xf>
    <xf numFmtId="164" fontId="10" fillId="0" borderId="6" xfId="0" applyFont="1" applyBorder="1" applyAlignment="1">
      <alignment vertical="center" wrapText="1"/>
    </xf>
    <xf numFmtId="164" fontId="7" fillId="0" borderId="0" xfId="0" applyFont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4" borderId="7" xfId="0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 shrinkToFit="1"/>
    </xf>
    <xf numFmtId="164" fontId="14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 wrapText="1"/>
    </xf>
    <xf numFmtId="164" fontId="14" fillId="0" borderId="0" xfId="0" applyFont="1" applyBorder="1" applyAlignment="1">
      <alignment vertical="center"/>
    </xf>
    <xf numFmtId="164" fontId="12" fillId="4" borderId="7" xfId="0" applyFont="1" applyFill="1" applyBorder="1" applyAlignment="1">
      <alignment vertical="center" wrapText="1"/>
    </xf>
    <xf numFmtId="164" fontId="3" fillId="4" borderId="7" xfId="0" applyFont="1" applyFill="1" applyBorder="1" applyAlignment="1">
      <alignment horizontal="center" vertical="center" wrapText="1"/>
    </xf>
    <xf numFmtId="164" fontId="12" fillId="4" borderId="7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vertical="center" wrapText="1"/>
    </xf>
    <xf numFmtId="165" fontId="9" fillId="4" borderId="7" xfId="0" applyNumberFormat="1" applyFont="1" applyFill="1" applyBorder="1" applyAlignment="1">
      <alignment vertical="center" wrapText="1"/>
    </xf>
    <xf numFmtId="165" fontId="16" fillId="4" borderId="7" xfId="0" applyNumberFormat="1" applyFont="1" applyFill="1" applyBorder="1" applyAlignment="1">
      <alignment vertical="center" wrapText="1"/>
    </xf>
    <xf numFmtId="164" fontId="12" fillId="2" borderId="0" xfId="0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horizontal="center" vertical="center" wrapText="1"/>
    </xf>
    <xf numFmtId="164" fontId="12" fillId="5" borderId="0" xfId="0" applyFont="1" applyFill="1" applyBorder="1" applyAlignment="1">
      <alignment vertical="center" wrapText="1"/>
    </xf>
    <xf numFmtId="164" fontId="9" fillId="4" borderId="7" xfId="0" applyFont="1" applyFill="1" applyBorder="1" applyAlignment="1">
      <alignment vertical="center" wrapText="1"/>
    </xf>
    <xf numFmtId="164" fontId="9" fillId="2" borderId="0" xfId="0" applyFont="1" applyFill="1" applyBorder="1" applyAlignment="1">
      <alignment vertical="center" wrapText="1"/>
    </xf>
    <xf numFmtId="164" fontId="9" fillId="5" borderId="0" xfId="0" applyFont="1" applyFill="1" applyBorder="1" applyAlignment="1">
      <alignment vertical="center" wrapText="1"/>
    </xf>
    <xf numFmtId="165" fontId="9" fillId="5" borderId="0" xfId="0" applyNumberFormat="1" applyFont="1" applyFill="1" applyBorder="1" applyAlignment="1">
      <alignment vertical="center" wrapText="1"/>
    </xf>
    <xf numFmtId="164" fontId="17" fillId="4" borderId="7" xfId="0" applyFont="1" applyFill="1" applyBorder="1" applyAlignment="1">
      <alignment vertical="center" wrapText="1"/>
    </xf>
    <xf numFmtId="164" fontId="17" fillId="4" borderId="7" xfId="0" applyFont="1" applyFill="1" applyBorder="1" applyAlignment="1">
      <alignment horizontal="center" vertical="center" wrapText="1"/>
    </xf>
    <xf numFmtId="165" fontId="18" fillId="4" borderId="7" xfId="0" applyNumberFormat="1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164" fontId="12" fillId="2" borderId="0" xfId="0" applyFont="1" applyFill="1" applyBorder="1" applyAlignment="1">
      <alignment vertical="center" wrapText="1"/>
    </xf>
    <xf numFmtId="164" fontId="9" fillId="4" borderId="0" xfId="0" applyFont="1" applyFill="1" applyBorder="1" applyAlignment="1">
      <alignment vertical="center" wrapText="1"/>
    </xf>
    <xf numFmtId="165" fontId="9" fillId="4" borderId="0" xfId="0" applyNumberFormat="1" applyFont="1" applyFill="1" applyBorder="1" applyAlignment="1">
      <alignment vertical="center" wrapText="1"/>
    </xf>
    <xf numFmtId="167" fontId="9" fillId="4" borderId="7" xfId="0" applyNumberFormat="1" applyFont="1" applyFill="1" applyBorder="1" applyAlignment="1">
      <alignment vertical="center" wrapText="1"/>
    </xf>
    <xf numFmtId="164" fontId="11" fillId="4" borderId="7" xfId="0" applyFont="1" applyFill="1" applyBorder="1" applyAlignment="1">
      <alignment vertical="center" wrapText="1"/>
    </xf>
    <xf numFmtId="164" fontId="11" fillId="4" borderId="7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vertical="center" wrapText="1"/>
    </xf>
    <xf numFmtId="164" fontId="20" fillId="4" borderId="7" xfId="0" applyFont="1" applyFill="1" applyBorder="1" applyAlignment="1">
      <alignment vertical="center" wrapText="1"/>
    </xf>
    <xf numFmtId="164" fontId="21" fillId="4" borderId="7" xfId="0" applyNumberFormat="1" applyFont="1" applyFill="1" applyBorder="1" applyAlignment="1">
      <alignment horizontal="center" vertical="center" wrapText="1"/>
    </xf>
    <xf numFmtId="164" fontId="20" fillId="4" borderId="7" xfId="0" applyFont="1" applyFill="1" applyBorder="1" applyAlignment="1">
      <alignment horizontal="center" vertical="center" wrapText="1"/>
    </xf>
    <xf numFmtId="167" fontId="20" fillId="4" borderId="7" xfId="0" applyNumberFormat="1" applyFont="1" applyFill="1" applyBorder="1" applyAlignment="1">
      <alignment vertical="center" wrapText="1"/>
    </xf>
    <xf numFmtId="165" fontId="20" fillId="4" borderId="7" xfId="0" applyNumberFormat="1" applyFont="1" applyFill="1" applyBorder="1" applyAlignment="1">
      <alignment vertical="center" wrapText="1"/>
    </xf>
    <xf numFmtId="164" fontId="22" fillId="4" borderId="7" xfId="0" applyFont="1" applyFill="1" applyBorder="1" applyAlignment="1">
      <alignment vertical="center" wrapText="1"/>
    </xf>
    <xf numFmtId="164" fontId="9" fillId="4" borderId="8" xfId="0" applyFont="1" applyFill="1" applyBorder="1" applyAlignment="1">
      <alignment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 wrapText="1"/>
    </xf>
    <xf numFmtId="167" fontId="9" fillId="4" borderId="8" xfId="0" applyNumberFormat="1" applyFont="1" applyFill="1" applyBorder="1" applyAlignment="1">
      <alignment vertical="center" wrapText="1"/>
    </xf>
    <xf numFmtId="165" fontId="9" fillId="4" borderId="8" xfId="0" applyNumberFormat="1" applyFont="1" applyFill="1" applyBorder="1" applyAlignment="1">
      <alignment vertical="center" wrapText="1"/>
    </xf>
    <xf numFmtId="164" fontId="3" fillId="4" borderId="8" xfId="0" applyFont="1" applyFill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vertical="center" wrapText="1"/>
    </xf>
    <xf numFmtId="164" fontId="11" fillId="4" borderId="8" xfId="0" applyFont="1" applyFill="1" applyBorder="1" applyAlignment="1">
      <alignment vertical="center" wrapText="1"/>
    </xf>
    <xf numFmtId="164" fontId="11" fillId="4" borderId="8" xfId="0" applyFont="1" applyFill="1" applyBorder="1" applyAlignment="1">
      <alignment horizontal="center" vertical="center" wrapText="1"/>
    </xf>
    <xf numFmtId="167" fontId="10" fillId="4" borderId="8" xfId="0" applyNumberFormat="1" applyFont="1" applyFill="1" applyBorder="1" applyAlignment="1">
      <alignment vertical="center" wrapText="1"/>
    </xf>
    <xf numFmtId="164" fontId="23" fillId="4" borderId="8" xfId="0" applyFont="1" applyFill="1" applyBorder="1" applyAlignment="1">
      <alignment horizontal="center" vertical="center" wrapText="1"/>
    </xf>
    <xf numFmtId="164" fontId="12" fillId="4" borderId="8" xfId="0" applyFont="1" applyFill="1" applyBorder="1" applyAlignment="1">
      <alignment vertical="center" wrapText="1"/>
    </xf>
    <xf numFmtId="164" fontId="12" fillId="4" borderId="8" xfId="0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vertical="center" wrapText="1"/>
    </xf>
    <xf numFmtId="164" fontId="24" fillId="4" borderId="7" xfId="0" applyFont="1" applyFill="1" applyBorder="1" applyAlignment="1">
      <alignment vertical="center" wrapText="1"/>
    </xf>
    <xf numFmtId="164" fontId="24" fillId="4" borderId="7" xfId="0" applyFont="1" applyFill="1" applyBorder="1" applyAlignment="1">
      <alignment horizontal="center" vertical="center" wrapText="1"/>
    </xf>
    <xf numFmtId="165" fontId="25" fillId="4" borderId="7" xfId="0" applyNumberFormat="1" applyFont="1" applyFill="1" applyBorder="1" applyAlignment="1">
      <alignment vertical="center" wrapText="1"/>
    </xf>
    <xf numFmtId="165" fontId="26" fillId="4" borderId="7" xfId="0" applyNumberFormat="1" applyFont="1" applyFill="1" applyBorder="1" applyAlignment="1">
      <alignment vertical="center" wrapText="1"/>
    </xf>
    <xf numFmtId="164" fontId="26" fillId="4" borderId="7" xfId="0" applyFont="1" applyFill="1" applyBorder="1" applyAlignment="1">
      <alignment vertical="center" wrapText="1"/>
    </xf>
    <xf numFmtId="164" fontId="26" fillId="4" borderId="7" xfId="0" applyFont="1" applyFill="1" applyBorder="1" applyAlignment="1">
      <alignment horizontal="center" vertical="center" wrapText="1"/>
    </xf>
    <xf numFmtId="164" fontId="26" fillId="4" borderId="8" xfId="0" applyFont="1" applyFill="1" applyBorder="1" applyAlignment="1">
      <alignment vertical="center" wrapText="1"/>
    </xf>
    <xf numFmtId="164" fontId="26" fillId="4" borderId="8" xfId="0" applyFont="1" applyFill="1" applyBorder="1" applyAlignment="1">
      <alignment horizontal="center" vertical="center" wrapText="1"/>
    </xf>
    <xf numFmtId="165" fontId="25" fillId="4" borderId="8" xfId="0" applyNumberFormat="1" applyFont="1" applyFill="1" applyBorder="1" applyAlignment="1">
      <alignment vertical="center" wrapText="1"/>
    </xf>
    <xf numFmtId="165" fontId="26" fillId="4" borderId="8" xfId="0" applyNumberFormat="1" applyFont="1" applyFill="1" applyBorder="1" applyAlignment="1">
      <alignment vertical="center" wrapText="1"/>
    </xf>
    <xf numFmtId="164" fontId="27" fillId="2" borderId="0" xfId="0" applyFont="1" applyFill="1" applyBorder="1" applyAlignment="1">
      <alignment vertical="center" wrapText="1"/>
    </xf>
    <xf numFmtId="167" fontId="9" fillId="4" borderId="7" xfId="0" applyNumberFormat="1" applyFont="1" applyFill="1" applyBorder="1" applyAlignment="1">
      <alignment horizontal="right" vertical="center" wrapText="1"/>
    </xf>
    <xf numFmtId="164" fontId="9" fillId="2" borderId="0" xfId="0" applyFont="1" applyFill="1" applyAlignment="1">
      <alignment vertical="center" wrapText="1"/>
    </xf>
    <xf numFmtId="168" fontId="9" fillId="4" borderId="7" xfId="0" applyNumberFormat="1" applyFont="1" applyFill="1" applyBorder="1" applyAlignment="1">
      <alignment vertical="center" wrapText="1"/>
    </xf>
    <xf numFmtId="164" fontId="9" fillId="5" borderId="0" xfId="0" applyFont="1" applyFill="1" applyAlignment="1">
      <alignment vertical="center" wrapText="1"/>
    </xf>
    <xf numFmtId="165" fontId="9" fillId="4" borderId="7" xfId="0" applyNumberFormat="1" applyFont="1" applyFill="1" applyBorder="1" applyAlignment="1">
      <alignment horizontal="center" vertical="center" wrapText="1"/>
    </xf>
    <xf numFmtId="169" fontId="9" fillId="4" borderId="7" xfId="0" applyNumberFormat="1" applyFont="1" applyFill="1" applyBorder="1" applyAlignment="1">
      <alignment vertical="center" wrapText="1"/>
    </xf>
    <xf numFmtId="170" fontId="9" fillId="4" borderId="7" xfId="0" applyNumberFormat="1" applyFont="1" applyFill="1" applyBorder="1" applyAlignment="1">
      <alignment vertical="center" wrapText="1"/>
    </xf>
    <xf numFmtId="171" fontId="9" fillId="4" borderId="7" xfId="0" applyNumberFormat="1" applyFont="1" applyFill="1" applyBorder="1" applyAlignment="1">
      <alignment horizontal="center" vertical="center" wrapText="1"/>
    </xf>
    <xf numFmtId="167" fontId="9" fillId="2" borderId="0" xfId="0" applyNumberFormat="1" applyFont="1" applyFill="1" applyAlignment="1">
      <alignment vertical="center" wrapText="1"/>
    </xf>
    <xf numFmtId="164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Alignment="1">
      <alignment horizontal="left" vertical="center"/>
    </xf>
    <xf numFmtId="167" fontId="12" fillId="0" borderId="0" xfId="0" applyNumberFormat="1" applyFont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164" fontId="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0270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3"/>
  <sheetViews>
    <sheetView tabSelected="1" view="pageBreakPreview" zoomScaleNormal="70" zoomScaleSheetLayoutView="100" workbookViewId="0" topLeftCell="A1">
      <selection activeCell="A206" sqref="A206"/>
    </sheetView>
  </sheetViews>
  <sheetFormatPr defaultColWidth="9.140625" defaultRowHeight="30" customHeight="1"/>
  <cols>
    <col min="1" max="1" width="73.7109375" style="1" customWidth="1"/>
    <col min="2" max="2" width="9.28125" style="2" customWidth="1"/>
    <col min="3" max="3" width="14.57421875" style="3" customWidth="1"/>
    <col min="4" max="4" width="20.421875" style="3" customWidth="1"/>
    <col min="5" max="5" width="18.7109375" style="3" customWidth="1"/>
    <col min="6" max="6" width="19.57421875" style="1" customWidth="1"/>
    <col min="7" max="7" width="16.421875" style="1" customWidth="1"/>
    <col min="8" max="8" width="17.140625" style="1" customWidth="1"/>
    <col min="9" max="9" width="16.28125" style="1" customWidth="1"/>
    <col min="10" max="10" width="18.7109375" style="1" customWidth="1"/>
    <col min="11" max="11" width="24.28125" style="1" customWidth="1"/>
    <col min="12" max="12" width="9.00390625" style="4" hidden="1" customWidth="1"/>
    <col min="13" max="13" width="9.57421875" style="4" customWidth="1"/>
    <col min="14" max="14" width="9.00390625" style="4" customWidth="1"/>
    <col min="15" max="15" width="11.8515625" style="4" customWidth="1"/>
    <col min="16" max="16" width="11.140625" style="4" customWidth="1"/>
    <col min="17" max="17" width="9.7109375" style="4" customWidth="1"/>
    <col min="18" max="16384" width="9.00390625" style="4" customWidth="1"/>
  </cols>
  <sheetData>
    <row r="1" spans="2:11" s="5" customFormat="1" ht="46.5" customHeight="1">
      <c r="B1" s="2"/>
      <c r="C1" s="6"/>
      <c r="D1" s="6"/>
      <c r="E1" s="6"/>
      <c r="G1" s="7" t="s">
        <v>0</v>
      </c>
      <c r="H1" s="7"/>
      <c r="I1" s="7"/>
      <c r="J1" s="7"/>
      <c r="K1" s="7"/>
    </row>
    <row r="2" spans="1:11" s="13" customFormat="1" ht="18" customHeight="1">
      <c r="A2" s="8"/>
      <c r="B2" s="9"/>
      <c r="C2" s="10"/>
      <c r="D2" s="10"/>
      <c r="E2" s="10"/>
      <c r="F2" s="10"/>
      <c r="G2" s="11"/>
      <c r="H2" s="11"/>
      <c r="I2" s="12"/>
      <c r="J2" s="12"/>
      <c r="K2" s="8"/>
    </row>
    <row r="3" spans="1:12" s="13" customFormat="1" ht="18" customHeight="1">
      <c r="A3" s="14" t="s">
        <v>1</v>
      </c>
      <c r="B3" s="15">
        <v>2022</v>
      </c>
      <c r="C3" s="15"/>
      <c r="D3" s="15"/>
      <c r="E3" s="15"/>
      <c r="F3" s="15"/>
      <c r="G3" s="15"/>
      <c r="H3" s="15"/>
      <c r="I3" s="16" t="s">
        <v>2</v>
      </c>
      <c r="J3" s="16"/>
      <c r="K3" s="16"/>
      <c r="L3" s="17"/>
    </row>
    <row r="4" spans="1:12" s="13" customFormat="1" ht="40.5" customHeight="1">
      <c r="A4" s="18" t="s">
        <v>3</v>
      </c>
      <c r="B4" s="19" t="s">
        <v>4</v>
      </c>
      <c r="C4" s="19"/>
      <c r="D4" s="19"/>
      <c r="E4" s="19"/>
      <c r="F4" s="19"/>
      <c r="G4" s="19"/>
      <c r="H4" s="19"/>
      <c r="I4" s="20" t="s">
        <v>5</v>
      </c>
      <c r="J4" s="20"/>
      <c r="K4" s="21">
        <v>33578224</v>
      </c>
      <c r="L4" s="17"/>
    </row>
    <row r="5" spans="1:12" s="13" customFormat="1" ht="18" customHeight="1">
      <c r="A5" s="18" t="s">
        <v>6</v>
      </c>
      <c r="B5" s="19" t="s">
        <v>7</v>
      </c>
      <c r="C5" s="19"/>
      <c r="D5" s="19"/>
      <c r="E5" s="19"/>
      <c r="F5" s="19"/>
      <c r="G5" s="19"/>
      <c r="H5" s="19"/>
      <c r="I5" s="20" t="s">
        <v>8</v>
      </c>
      <c r="J5" s="20"/>
      <c r="K5" s="21">
        <v>150</v>
      </c>
      <c r="L5" s="17"/>
    </row>
    <row r="6" spans="1:12" s="13" customFormat="1" ht="18" customHeight="1">
      <c r="A6" s="18" t="s">
        <v>9</v>
      </c>
      <c r="B6" s="19" t="s">
        <v>10</v>
      </c>
      <c r="C6" s="19"/>
      <c r="D6" s="19"/>
      <c r="E6" s="19"/>
      <c r="F6" s="19"/>
      <c r="G6" s="19"/>
      <c r="H6" s="19"/>
      <c r="I6" s="20" t="s">
        <v>11</v>
      </c>
      <c r="J6" s="20"/>
      <c r="K6" s="21">
        <v>2610400000</v>
      </c>
      <c r="L6" s="17"/>
    </row>
    <row r="7" spans="1:12" s="13" customFormat="1" ht="18" customHeight="1">
      <c r="A7" s="18" t="s">
        <v>12</v>
      </c>
      <c r="B7" s="19" t="s">
        <v>13</v>
      </c>
      <c r="C7" s="19"/>
      <c r="D7" s="19"/>
      <c r="E7" s="19"/>
      <c r="F7" s="19"/>
      <c r="G7" s="19"/>
      <c r="H7" s="19"/>
      <c r="I7" s="20" t="s">
        <v>14</v>
      </c>
      <c r="J7" s="20"/>
      <c r="K7" s="21">
        <v>1009</v>
      </c>
      <c r="L7" s="17"/>
    </row>
    <row r="8" spans="1:12" s="13" customFormat="1" ht="18" customHeight="1">
      <c r="A8" s="18" t="s">
        <v>15</v>
      </c>
      <c r="B8" s="19" t="s">
        <v>16</v>
      </c>
      <c r="C8" s="19"/>
      <c r="D8" s="19"/>
      <c r="E8" s="19"/>
      <c r="F8" s="19"/>
      <c r="G8" s="19"/>
      <c r="H8" s="19"/>
      <c r="I8" s="20" t="s">
        <v>17</v>
      </c>
      <c r="J8" s="20"/>
      <c r="K8" s="21"/>
      <c r="L8" s="17"/>
    </row>
    <row r="9" spans="1:12" s="13" customFormat="1" ht="18" customHeight="1">
      <c r="A9" s="18" t="s">
        <v>18</v>
      </c>
      <c r="B9" s="19" t="s">
        <v>19</v>
      </c>
      <c r="C9" s="19"/>
      <c r="D9" s="19"/>
      <c r="E9" s="19"/>
      <c r="F9" s="19"/>
      <c r="G9" s="19"/>
      <c r="H9" s="19"/>
      <c r="I9" s="20" t="s">
        <v>20</v>
      </c>
      <c r="J9" s="20"/>
      <c r="K9" s="22" t="s">
        <v>21</v>
      </c>
      <c r="L9" s="17"/>
    </row>
    <row r="10" spans="1:12" s="13" customFormat="1" ht="18" customHeight="1">
      <c r="A10" s="18" t="s">
        <v>22</v>
      </c>
      <c r="B10" s="19" t="s">
        <v>23</v>
      </c>
      <c r="C10" s="19"/>
      <c r="D10" s="19"/>
      <c r="E10" s="19"/>
      <c r="F10" s="19"/>
      <c r="G10" s="19"/>
      <c r="H10" s="19"/>
      <c r="I10" s="23"/>
      <c r="J10" s="24"/>
      <c r="K10" s="21"/>
      <c r="L10" s="25"/>
    </row>
    <row r="11" spans="1:12" s="13" customFormat="1" ht="18" customHeight="1">
      <c r="A11" s="18" t="s">
        <v>24</v>
      </c>
      <c r="B11" s="19" t="s">
        <v>25</v>
      </c>
      <c r="C11" s="19"/>
      <c r="D11" s="19"/>
      <c r="E11" s="19"/>
      <c r="F11" s="19"/>
      <c r="G11" s="19"/>
      <c r="H11" s="19"/>
      <c r="I11" s="23"/>
      <c r="J11" s="24"/>
      <c r="K11" s="21"/>
      <c r="L11" s="17"/>
    </row>
    <row r="12" spans="1:12" s="13" customFormat="1" ht="41.25" customHeight="1">
      <c r="A12" s="18" t="s">
        <v>26</v>
      </c>
      <c r="B12" s="19">
        <v>901</v>
      </c>
      <c r="C12" s="19"/>
      <c r="D12" s="19"/>
      <c r="E12" s="19"/>
      <c r="F12" s="19"/>
      <c r="G12" s="19"/>
      <c r="H12" s="19"/>
      <c r="I12" s="20" t="s">
        <v>27</v>
      </c>
      <c r="J12" s="20"/>
      <c r="K12" s="21"/>
      <c r="L12" s="17"/>
    </row>
    <row r="13" spans="1:12" s="13" customFormat="1" ht="36" customHeight="1">
      <c r="A13" s="18" t="s">
        <v>28</v>
      </c>
      <c r="B13" s="19" t="s">
        <v>29</v>
      </c>
      <c r="C13" s="19"/>
      <c r="D13" s="19"/>
      <c r="E13" s="19"/>
      <c r="F13" s="19"/>
      <c r="G13" s="19"/>
      <c r="H13" s="19"/>
      <c r="I13" s="20" t="s">
        <v>30</v>
      </c>
      <c r="J13" s="20"/>
      <c r="K13" s="21"/>
      <c r="L13" s="17"/>
    </row>
    <row r="14" spans="1:12" s="13" customFormat="1" ht="21.75" customHeight="1">
      <c r="A14" s="18" t="s">
        <v>31</v>
      </c>
      <c r="B14" s="19" t="s">
        <v>32</v>
      </c>
      <c r="C14" s="19"/>
      <c r="D14" s="19"/>
      <c r="E14" s="19"/>
      <c r="F14" s="19"/>
      <c r="G14" s="19"/>
      <c r="H14" s="19"/>
      <c r="I14" s="26"/>
      <c r="J14" s="26"/>
      <c r="K14" s="26"/>
      <c r="L14" s="25"/>
    </row>
    <row r="15" spans="1:11" s="13" customFormat="1" ht="18" customHeight="1">
      <c r="A15" s="18" t="s">
        <v>33</v>
      </c>
      <c r="B15" s="19" t="s">
        <v>34</v>
      </c>
      <c r="C15" s="19"/>
      <c r="D15" s="19"/>
      <c r="E15" s="19"/>
      <c r="F15" s="19"/>
      <c r="G15" s="19"/>
      <c r="H15" s="19"/>
      <c r="I15" s="8"/>
      <c r="J15" s="8"/>
      <c r="K15" s="8"/>
    </row>
    <row r="16" spans="1:5" s="13" customFormat="1" ht="15" customHeight="1">
      <c r="A16" s="27"/>
      <c r="B16" s="28"/>
      <c r="C16" s="29"/>
      <c r="D16" s="29"/>
      <c r="E16" s="29"/>
    </row>
    <row r="17" spans="1:10" s="13" customFormat="1" ht="76.5" customHeight="1">
      <c r="A17" s="30" t="s">
        <v>35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3" customFormat="1" ht="33" customHeight="1">
      <c r="A18" s="31"/>
      <c r="B18" s="28"/>
      <c r="C18" s="31"/>
      <c r="D18" s="31"/>
      <c r="E18" s="31"/>
      <c r="F18" s="31"/>
      <c r="G18" s="31"/>
      <c r="H18" s="31"/>
      <c r="I18" s="31"/>
      <c r="J18" s="32" t="s">
        <v>36</v>
      </c>
    </row>
    <row r="19" spans="1:11" s="13" customFormat="1" ht="37.5" customHeight="1">
      <c r="A19" s="33" t="s">
        <v>37</v>
      </c>
      <c r="B19" s="34" t="s">
        <v>38</v>
      </c>
      <c r="C19" s="35" t="s">
        <v>39</v>
      </c>
      <c r="D19" s="35" t="s">
        <v>40</v>
      </c>
      <c r="E19" s="35"/>
      <c r="F19" s="35"/>
      <c r="G19" s="35"/>
      <c r="H19" s="35" t="s">
        <v>41</v>
      </c>
      <c r="I19" s="35"/>
      <c r="J19" s="35"/>
      <c r="K19" s="35"/>
    </row>
    <row r="20" spans="1:11" s="13" customFormat="1" ht="86.25" customHeight="1">
      <c r="A20" s="33"/>
      <c r="B20" s="34"/>
      <c r="C20" s="35"/>
      <c r="D20" s="35" t="s">
        <v>42</v>
      </c>
      <c r="E20" s="36" t="s">
        <v>43</v>
      </c>
      <c r="F20" s="35" t="s">
        <v>44</v>
      </c>
      <c r="G20" s="37" t="s">
        <v>45</v>
      </c>
      <c r="H20" s="35" t="s">
        <v>42</v>
      </c>
      <c r="I20" s="36" t="s">
        <v>43</v>
      </c>
      <c r="J20" s="35" t="s">
        <v>44</v>
      </c>
      <c r="K20" s="37" t="s">
        <v>45</v>
      </c>
    </row>
    <row r="21" spans="1:11" s="41" customFormat="1" ht="17.25" customHeight="1">
      <c r="A21" s="38">
        <v>1</v>
      </c>
      <c r="B21" s="39"/>
      <c r="C21" s="40">
        <v>2</v>
      </c>
      <c r="D21" s="40">
        <v>3</v>
      </c>
      <c r="E21" s="40">
        <v>4</v>
      </c>
      <c r="F21" s="40">
        <v>5</v>
      </c>
      <c r="G21" s="40">
        <v>6</v>
      </c>
      <c r="H21" s="40">
        <v>7</v>
      </c>
      <c r="I21" s="40">
        <v>8</v>
      </c>
      <c r="J21" s="40">
        <v>9</v>
      </c>
      <c r="K21" s="40">
        <v>10</v>
      </c>
    </row>
    <row r="22" spans="1:15" s="48" customFormat="1" ht="32.25" customHeight="1">
      <c r="A22" s="42" t="s">
        <v>46</v>
      </c>
      <c r="B22" s="43">
        <v>1</v>
      </c>
      <c r="C22" s="44">
        <v>1000</v>
      </c>
      <c r="D22" s="45"/>
      <c r="E22" s="45"/>
      <c r="F22" s="45"/>
      <c r="G22" s="46"/>
      <c r="H22" s="45"/>
      <c r="I22" s="45"/>
      <c r="J22" s="47"/>
      <c r="K22" s="46"/>
      <c r="O22" s="49"/>
    </row>
    <row r="23" spans="1:11" s="51" customFormat="1" ht="21" customHeight="1">
      <c r="A23" s="42" t="s">
        <v>47</v>
      </c>
      <c r="B23" s="50">
        <f aca="true" t="shared" si="0" ref="B23:B54">B22+1</f>
        <v>2</v>
      </c>
      <c r="C23" s="44">
        <v>1010</v>
      </c>
      <c r="D23" s="46">
        <f>D24+D25+D26+D30+D31</f>
        <v>62933.1</v>
      </c>
      <c r="E23" s="46">
        <f>E24+E25+E26+E30+E31</f>
        <v>70790.9</v>
      </c>
      <c r="F23" s="47">
        <f aca="true" t="shared" si="1" ref="F23:F204">E23-D23</f>
        <v>7857.799999999996</v>
      </c>
      <c r="G23" s="46">
        <f>E23/D23*100</f>
        <v>112.48595731022306</v>
      </c>
      <c r="H23" s="46">
        <f>H24+H25+H26+H30+H31</f>
        <v>128657.49999999999</v>
      </c>
      <c r="I23" s="46">
        <f>I24+I25+I26+I30+I31</f>
        <v>140292.6</v>
      </c>
      <c r="J23" s="47">
        <f aca="true" t="shared" si="2" ref="J23:J128">I23-H23</f>
        <v>11635.10000000002</v>
      </c>
      <c r="K23" s="46">
        <f>I23/H23*100</f>
        <v>109.04346812272895</v>
      </c>
    </row>
    <row r="24" spans="1:11" s="53" customFormat="1" ht="21" customHeight="1">
      <c r="A24" s="52" t="s">
        <v>48</v>
      </c>
      <c r="B24" s="50">
        <f t="shared" si="0"/>
        <v>3</v>
      </c>
      <c r="C24" s="36">
        <v>1020</v>
      </c>
      <c r="D24" s="46">
        <v>0</v>
      </c>
      <c r="E24" s="46">
        <v>0</v>
      </c>
      <c r="F24" s="47">
        <f t="shared" si="1"/>
        <v>0</v>
      </c>
      <c r="G24" s="46">
        <v>0</v>
      </c>
      <c r="H24" s="46">
        <v>0</v>
      </c>
      <c r="I24" s="46">
        <v>0</v>
      </c>
      <c r="J24" s="47">
        <f t="shared" si="2"/>
        <v>0</v>
      </c>
      <c r="K24" s="46">
        <v>0</v>
      </c>
    </row>
    <row r="25" spans="1:11" s="53" customFormat="1" ht="36" customHeight="1">
      <c r="A25" s="36" t="s">
        <v>49</v>
      </c>
      <c r="B25" s="50">
        <f t="shared" si="0"/>
        <v>4</v>
      </c>
      <c r="C25" s="36">
        <v>1030</v>
      </c>
      <c r="D25" s="46">
        <v>55155.5</v>
      </c>
      <c r="E25" s="46">
        <v>55155.5</v>
      </c>
      <c r="F25" s="47">
        <f t="shared" si="1"/>
        <v>0</v>
      </c>
      <c r="G25" s="46">
        <f aca="true" t="shared" si="3" ref="G25:G27">E25/D25*100</f>
        <v>100</v>
      </c>
      <c r="H25" s="46">
        <v>109107.7</v>
      </c>
      <c r="I25" s="46">
        <v>109107.6</v>
      </c>
      <c r="J25" s="47">
        <f t="shared" si="2"/>
        <v>-0.09999999999126885</v>
      </c>
      <c r="K25" s="46">
        <f aca="true" t="shared" si="4" ref="K25:K28">I25/H25*100</f>
        <v>99.9999083474402</v>
      </c>
    </row>
    <row r="26" spans="1:16" s="54" customFormat="1" ht="21" customHeight="1">
      <c r="A26" s="52" t="s">
        <v>50</v>
      </c>
      <c r="B26" s="50">
        <f t="shared" si="0"/>
        <v>5</v>
      </c>
      <c r="C26" s="36">
        <v>1040</v>
      </c>
      <c r="D26" s="46">
        <f>D27+D28+D29</f>
        <v>4818.2</v>
      </c>
      <c r="E26" s="46">
        <f>E27+E28+E29</f>
        <v>4935.8</v>
      </c>
      <c r="F26" s="47">
        <f t="shared" si="1"/>
        <v>117.60000000000036</v>
      </c>
      <c r="G26" s="46">
        <f t="shared" si="3"/>
        <v>102.44074550662074</v>
      </c>
      <c r="H26" s="46">
        <f>H27+H28+H29</f>
        <v>11129.599999999999</v>
      </c>
      <c r="I26" s="46">
        <f>I27+I28+I29</f>
        <v>10150.099999999999</v>
      </c>
      <c r="J26" s="47">
        <f t="shared" si="2"/>
        <v>-979.5</v>
      </c>
      <c r="K26" s="46">
        <f t="shared" si="4"/>
        <v>91.19914462334675</v>
      </c>
      <c r="P26" s="55"/>
    </row>
    <row r="27" spans="1:11" s="53" customFormat="1" ht="21" customHeight="1">
      <c r="A27" s="56" t="s">
        <v>51</v>
      </c>
      <c r="B27" s="50">
        <f t="shared" si="0"/>
        <v>6</v>
      </c>
      <c r="C27" s="57" t="s">
        <v>52</v>
      </c>
      <c r="D27" s="46">
        <v>4818.2</v>
      </c>
      <c r="E27" s="58">
        <v>4720.2</v>
      </c>
      <c r="F27" s="47">
        <f t="shared" si="1"/>
        <v>-98</v>
      </c>
      <c r="G27" s="46">
        <f t="shared" si="3"/>
        <v>97.9660454111494</v>
      </c>
      <c r="H27" s="46">
        <v>10440.8</v>
      </c>
      <c r="I27" s="58">
        <v>9470.8</v>
      </c>
      <c r="J27" s="47">
        <f t="shared" si="2"/>
        <v>-970</v>
      </c>
      <c r="K27" s="46">
        <f t="shared" si="4"/>
        <v>90.70952417439277</v>
      </c>
    </row>
    <row r="28" spans="1:11" s="53" customFormat="1" ht="21" customHeight="1">
      <c r="A28" s="56" t="s">
        <v>53</v>
      </c>
      <c r="B28" s="50">
        <f t="shared" si="0"/>
        <v>7</v>
      </c>
      <c r="C28" s="57" t="s">
        <v>54</v>
      </c>
      <c r="D28" s="46">
        <v>0</v>
      </c>
      <c r="E28" s="46">
        <v>215.6</v>
      </c>
      <c r="F28" s="47">
        <f t="shared" si="1"/>
        <v>215.6</v>
      </c>
      <c r="G28" s="46">
        <v>0</v>
      </c>
      <c r="H28" s="46">
        <v>688.8</v>
      </c>
      <c r="I28" s="46">
        <v>679.3</v>
      </c>
      <c r="J28" s="47">
        <f t="shared" si="2"/>
        <v>-9.5</v>
      </c>
      <c r="K28" s="46">
        <f t="shared" si="4"/>
        <v>98.62078977932637</v>
      </c>
    </row>
    <row r="29" spans="1:15" s="53" customFormat="1" ht="21" customHeight="1">
      <c r="A29" s="56" t="s">
        <v>55</v>
      </c>
      <c r="B29" s="50">
        <f t="shared" si="0"/>
        <v>8</v>
      </c>
      <c r="C29" s="57" t="s">
        <v>56</v>
      </c>
      <c r="D29" s="46">
        <v>0</v>
      </c>
      <c r="E29" s="46">
        <v>0</v>
      </c>
      <c r="F29" s="47">
        <f t="shared" si="1"/>
        <v>0</v>
      </c>
      <c r="G29" s="46">
        <v>0</v>
      </c>
      <c r="H29" s="46">
        <v>0</v>
      </c>
      <c r="I29" s="46">
        <v>0</v>
      </c>
      <c r="J29" s="47">
        <f t="shared" si="2"/>
        <v>0</v>
      </c>
      <c r="K29" s="46">
        <v>0</v>
      </c>
      <c r="O29" s="59"/>
    </row>
    <row r="30" spans="1:16" s="54" customFormat="1" ht="38.25" customHeight="1">
      <c r="A30" s="52" t="s">
        <v>57</v>
      </c>
      <c r="B30" s="50">
        <f t="shared" si="0"/>
        <v>9</v>
      </c>
      <c r="C30" s="36">
        <v>1050</v>
      </c>
      <c r="D30" s="46">
        <v>2459.4</v>
      </c>
      <c r="E30" s="46">
        <v>2909.1</v>
      </c>
      <c r="F30" s="47">
        <f t="shared" si="1"/>
        <v>449.6999999999998</v>
      </c>
      <c r="G30" s="46">
        <f aca="true" t="shared" si="5" ref="G30:G31">E30/D30*100</f>
        <v>118.28494754818249</v>
      </c>
      <c r="H30" s="46">
        <v>7420.2</v>
      </c>
      <c r="I30" s="46">
        <v>4924.8</v>
      </c>
      <c r="J30" s="47">
        <f t="shared" si="2"/>
        <v>-2495.3999999999996</v>
      </c>
      <c r="K30" s="46">
        <f aca="true" t="shared" si="6" ref="K30:K31">I30/H30*100</f>
        <v>66.37017870138273</v>
      </c>
      <c r="P30" s="55"/>
    </row>
    <row r="31" spans="1:11" s="53" customFormat="1" ht="21" customHeight="1">
      <c r="A31" s="52" t="s">
        <v>58</v>
      </c>
      <c r="B31" s="50">
        <f t="shared" si="0"/>
        <v>10</v>
      </c>
      <c r="C31" s="36">
        <v>1060</v>
      </c>
      <c r="D31" s="46">
        <f>D33+D34+D35+D37+D36+D38</f>
        <v>500</v>
      </c>
      <c r="E31" s="46">
        <f>E32+E33+E34+E35+E37+E36+E38</f>
        <v>7790.5</v>
      </c>
      <c r="F31" s="47">
        <f t="shared" si="1"/>
        <v>7290.5</v>
      </c>
      <c r="G31" s="46">
        <f t="shared" si="5"/>
        <v>1558.1</v>
      </c>
      <c r="H31" s="46">
        <f>H33+H34+H35+H37+H36+H38</f>
        <v>1000</v>
      </c>
      <c r="I31" s="46">
        <f>I32+I33+I34+I35+I37+I36+I38</f>
        <v>16110.099999999999</v>
      </c>
      <c r="J31" s="47">
        <f t="shared" si="2"/>
        <v>15110.099999999999</v>
      </c>
      <c r="K31" s="46">
        <f t="shared" si="6"/>
        <v>1611.01</v>
      </c>
    </row>
    <row r="32" spans="1:11" s="53" customFormat="1" ht="21" customHeight="1">
      <c r="A32" s="56" t="s">
        <v>59</v>
      </c>
      <c r="B32" s="50">
        <f t="shared" si="0"/>
        <v>11</v>
      </c>
      <c r="C32" s="57" t="s">
        <v>60</v>
      </c>
      <c r="D32" s="46">
        <v>0</v>
      </c>
      <c r="E32" s="46">
        <v>169.1</v>
      </c>
      <c r="F32" s="47">
        <f t="shared" si="1"/>
        <v>169.1</v>
      </c>
      <c r="G32" s="46">
        <v>0</v>
      </c>
      <c r="H32" s="46">
        <v>0</v>
      </c>
      <c r="I32" s="46">
        <v>321.6</v>
      </c>
      <c r="J32" s="47">
        <f t="shared" si="2"/>
        <v>321.6</v>
      </c>
      <c r="K32" s="46">
        <v>0</v>
      </c>
    </row>
    <row r="33" spans="1:11" s="60" customFormat="1" ht="21" customHeight="1">
      <c r="A33" s="56" t="s">
        <v>61</v>
      </c>
      <c r="B33" s="50">
        <f t="shared" si="0"/>
        <v>12</v>
      </c>
      <c r="C33" s="57" t="s">
        <v>62</v>
      </c>
      <c r="D33" s="46">
        <v>0</v>
      </c>
      <c r="E33" s="46">
        <v>0</v>
      </c>
      <c r="F33" s="47">
        <f t="shared" si="1"/>
        <v>0</v>
      </c>
      <c r="G33" s="46">
        <v>0</v>
      </c>
      <c r="H33" s="46">
        <v>0</v>
      </c>
      <c r="I33" s="46">
        <v>0.7</v>
      </c>
      <c r="J33" s="47">
        <f t="shared" si="2"/>
        <v>0.7</v>
      </c>
      <c r="K33" s="46">
        <v>0</v>
      </c>
    </row>
    <row r="34" spans="1:11" s="53" customFormat="1" ht="21" customHeight="1">
      <c r="A34" s="56" t="s">
        <v>63</v>
      </c>
      <c r="B34" s="50">
        <f t="shared" si="0"/>
        <v>13</v>
      </c>
      <c r="C34" s="57" t="s">
        <v>64</v>
      </c>
      <c r="D34" s="46">
        <v>0</v>
      </c>
      <c r="E34" s="46">
        <v>1274.1</v>
      </c>
      <c r="F34" s="47">
        <f t="shared" si="1"/>
        <v>1274.1</v>
      </c>
      <c r="G34" s="46">
        <v>0</v>
      </c>
      <c r="H34" s="46">
        <v>0</v>
      </c>
      <c r="I34" s="46">
        <v>1861.7</v>
      </c>
      <c r="J34" s="47">
        <f t="shared" si="2"/>
        <v>1861.7</v>
      </c>
      <c r="K34" s="46">
        <v>0</v>
      </c>
    </row>
    <row r="35" spans="1:11" s="53" customFormat="1" ht="35.25" customHeight="1">
      <c r="A35" s="56" t="s">
        <v>65</v>
      </c>
      <c r="B35" s="50">
        <f t="shared" si="0"/>
        <v>14</v>
      </c>
      <c r="C35" s="57" t="s">
        <v>66</v>
      </c>
      <c r="D35" s="46">
        <v>500</v>
      </c>
      <c r="E35" s="46">
        <v>1347.1</v>
      </c>
      <c r="F35" s="47">
        <f t="shared" si="1"/>
        <v>847.0999999999999</v>
      </c>
      <c r="G35" s="46">
        <v>0</v>
      </c>
      <c r="H35" s="46">
        <v>1000</v>
      </c>
      <c r="I35" s="46">
        <v>2051.2</v>
      </c>
      <c r="J35" s="47">
        <f t="shared" si="2"/>
        <v>1051.1999999999998</v>
      </c>
      <c r="K35" s="46">
        <f>I35/H35*100</f>
        <v>205.11999999999998</v>
      </c>
    </row>
    <row r="36" spans="1:11" s="53" customFormat="1" ht="21" customHeight="1">
      <c r="A36" s="56" t="s">
        <v>67</v>
      </c>
      <c r="B36" s="50">
        <f t="shared" si="0"/>
        <v>15</v>
      </c>
      <c r="C36" s="57" t="s">
        <v>68</v>
      </c>
      <c r="D36" s="46">
        <v>0</v>
      </c>
      <c r="E36" s="46">
        <v>4935.2</v>
      </c>
      <c r="F36" s="47">
        <f t="shared" si="1"/>
        <v>4935.2</v>
      </c>
      <c r="G36" s="46">
        <v>0</v>
      </c>
      <c r="H36" s="46">
        <v>0</v>
      </c>
      <c r="I36" s="46">
        <v>11634.8</v>
      </c>
      <c r="J36" s="47">
        <f t="shared" si="2"/>
        <v>11634.8</v>
      </c>
      <c r="K36" s="46">
        <v>0</v>
      </c>
    </row>
    <row r="37" spans="1:11" s="53" customFormat="1" ht="24.75" customHeight="1">
      <c r="A37" s="56" t="s">
        <v>69</v>
      </c>
      <c r="B37" s="50">
        <f t="shared" si="0"/>
        <v>16</v>
      </c>
      <c r="C37" s="57" t="s">
        <v>70</v>
      </c>
      <c r="D37" s="46">
        <v>0</v>
      </c>
      <c r="E37" s="46">
        <v>65</v>
      </c>
      <c r="F37" s="47">
        <f t="shared" si="1"/>
        <v>65</v>
      </c>
      <c r="G37" s="46">
        <v>0</v>
      </c>
      <c r="H37" s="46">
        <v>0</v>
      </c>
      <c r="I37" s="46">
        <v>240.1</v>
      </c>
      <c r="J37" s="47">
        <f t="shared" si="2"/>
        <v>240.1</v>
      </c>
      <c r="K37" s="46">
        <v>0</v>
      </c>
    </row>
    <row r="38" spans="1:11" s="53" customFormat="1" ht="42" customHeight="1">
      <c r="A38" s="56" t="s">
        <v>71</v>
      </c>
      <c r="B38" s="50">
        <f t="shared" si="0"/>
        <v>17</v>
      </c>
      <c r="C38" s="57" t="s">
        <v>72</v>
      </c>
      <c r="D38" s="46">
        <v>0</v>
      </c>
      <c r="E38" s="46">
        <v>0</v>
      </c>
      <c r="F38" s="47">
        <f t="shared" si="1"/>
        <v>0</v>
      </c>
      <c r="G38" s="46">
        <v>0</v>
      </c>
      <c r="H38" s="46">
        <v>0</v>
      </c>
      <c r="I38" s="46">
        <v>0</v>
      </c>
      <c r="J38" s="47">
        <f t="shared" si="2"/>
        <v>0</v>
      </c>
      <c r="K38" s="46">
        <v>0</v>
      </c>
    </row>
    <row r="39" spans="1:11" s="53" customFormat="1" ht="24.75" customHeight="1">
      <c r="A39" s="42" t="s">
        <v>73</v>
      </c>
      <c r="B39" s="50">
        <f t="shared" si="0"/>
        <v>18</v>
      </c>
      <c r="C39" s="44">
        <v>1070</v>
      </c>
      <c r="D39" s="46">
        <f>D40+D51+D78+D89</f>
        <v>62933.1</v>
      </c>
      <c r="E39" s="46">
        <f>E40+E51+E78+E89</f>
        <v>65580.5</v>
      </c>
      <c r="F39" s="47">
        <f t="shared" si="1"/>
        <v>2647.4000000000015</v>
      </c>
      <c r="G39" s="46">
        <f>E39/D39*100</f>
        <v>104.20668932564898</v>
      </c>
      <c r="H39" s="46">
        <f>H40+H51+H78+H89</f>
        <v>128657.5</v>
      </c>
      <c r="I39" s="46">
        <f>I40+I51+I78+I89</f>
        <v>130693</v>
      </c>
      <c r="J39" s="47">
        <f t="shared" si="2"/>
        <v>2035.5</v>
      </c>
      <c r="K39" s="46">
        <f>I39/H39*100</f>
        <v>101.58210753356781</v>
      </c>
    </row>
    <row r="40" spans="1:11" s="61" customFormat="1" ht="21" customHeight="1">
      <c r="A40" s="52" t="s">
        <v>48</v>
      </c>
      <c r="B40" s="50">
        <f t="shared" si="0"/>
        <v>19</v>
      </c>
      <c r="C40" s="36">
        <v>1080</v>
      </c>
      <c r="D40" s="46">
        <f>D41+D42+D43+D44+D45+D46+D47+D48+D49+D50</f>
        <v>0</v>
      </c>
      <c r="E40" s="46">
        <v>0</v>
      </c>
      <c r="F40" s="47">
        <f t="shared" si="1"/>
        <v>0</v>
      </c>
      <c r="G40" s="46">
        <v>0</v>
      </c>
      <c r="H40" s="46">
        <f>H41+H42+H43+H44+H45+H46+H47+H48+H49+H50</f>
        <v>0</v>
      </c>
      <c r="I40" s="46">
        <v>0</v>
      </c>
      <c r="J40" s="47">
        <f t="shared" si="2"/>
        <v>0</v>
      </c>
      <c r="K40" s="46">
        <v>0</v>
      </c>
    </row>
    <row r="41" spans="1:11" s="53" customFormat="1" ht="21" customHeight="1">
      <c r="A41" s="52" t="s">
        <v>74</v>
      </c>
      <c r="B41" s="50">
        <f t="shared" si="0"/>
        <v>20</v>
      </c>
      <c r="C41" s="36" t="s">
        <v>75</v>
      </c>
      <c r="D41" s="46">
        <v>0</v>
      </c>
      <c r="E41" s="46">
        <v>0</v>
      </c>
      <c r="F41" s="47">
        <f t="shared" si="1"/>
        <v>0</v>
      </c>
      <c r="G41" s="46">
        <v>0</v>
      </c>
      <c r="H41" s="46">
        <v>0</v>
      </c>
      <c r="I41" s="46">
        <v>0</v>
      </c>
      <c r="J41" s="47">
        <f t="shared" si="2"/>
        <v>0</v>
      </c>
      <c r="K41" s="46">
        <v>0</v>
      </c>
    </row>
    <row r="42" spans="1:11" s="53" customFormat="1" ht="21" customHeight="1">
      <c r="A42" s="52" t="s">
        <v>76</v>
      </c>
      <c r="B42" s="50">
        <f t="shared" si="0"/>
        <v>21</v>
      </c>
      <c r="C42" s="36" t="s">
        <v>77</v>
      </c>
      <c r="D42" s="46">
        <v>0</v>
      </c>
      <c r="E42" s="46">
        <v>0</v>
      </c>
      <c r="F42" s="47">
        <f t="shared" si="1"/>
        <v>0</v>
      </c>
      <c r="G42" s="46">
        <v>0</v>
      </c>
      <c r="H42" s="46">
        <v>0</v>
      </c>
      <c r="I42" s="46">
        <v>0</v>
      </c>
      <c r="J42" s="47">
        <f t="shared" si="2"/>
        <v>0</v>
      </c>
      <c r="K42" s="46">
        <v>0</v>
      </c>
    </row>
    <row r="43" spans="1:11" s="53" customFormat="1" ht="21" customHeight="1">
      <c r="A43" s="52" t="s">
        <v>78</v>
      </c>
      <c r="B43" s="50">
        <f t="shared" si="0"/>
        <v>22</v>
      </c>
      <c r="C43" s="36" t="s">
        <v>79</v>
      </c>
      <c r="D43" s="46">
        <v>0</v>
      </c>
      <c r="E43" s="46">
        <v>0</v>
      </c>
      <c r="F43" s="47">
        <f t="shared" si="1"/>
        <v>0</v>
      </c>
      <c r="G43" s="46">
        <v>0</v>
      </c>
      <c r="H43" s="46">
        <v>0</v>
      </c>
      <c r="I43" s="46">
        <v>0</v>
      </c>
      <c r="J43" s="47">
        <f t="shared" si="2"/>
        <v>0</v>
      </c>
      <c r="K43" s="46">
        <v>0</v>
      </c>
    </row>
    <row r="44" spans="1:16" s="53" customFormat="1" ht="21" customHeight="1">
      <c r="A44" s="52" t="s">
        <v>80</v>
      </c>
      <c r="B44" s="50">
        <f t="shared" si="0"/>
        <v>23</v>
      </c>
      <c r="C44" s="36" t="s">
        <v>81</v>
      </c>
      <c r="D44" s="46">
        <v>0</v>
      </c>
      <c r="E44" s="46">
        <v>0</v>
      </c>
      <c r="F44" s="47">
        <f t="shared" si="1"/>
        <v>0</v>
      </c>
      <c r="G44" s="46">
        <v>0</v>
      </c>
      <c r="H44" s="46">
        <v>0</v>
      </c>
      <c r="I44" s="46">
        <v>0</v>
      </c>
      <c r="J44" s="47">
        <f t="shared" si="2"/>
        <v>0</v>
      </c>
      <c r="K44" s="46">
        <v>0</v>
      </c>
      <c r="P44" s="59"/>
    </row>
    <row r="45" spans="1:11" s="53" customFormat="1" ht="21" customHeight="1">
      <c r="A45" s="52" t="s">
        <v>82</v>
      </c>
      <c r="B45" s="50">
        <f t="shared" si="0"/>
        <v>24</v>
      </c>
      <c r="C45" s="36" t="s">
        <v>83</v>
      </c>
      <c r="D45" s="46">
        <v>0</v>
      </c>
      <c r="E45" s="46">
        <v>0</v>
      </c>
      <c r="F45" s="47">
        <f t="shared" si="1"/>
        <v>0</v>
      </c>
      <c r="G45" s="46">
        <v>0</v>
      </c>
      <c r="H45" s="46">
        <v>0</v>
      </c>
      <c r="I45" s="46">
        <v>0</v>
      </c>
      <c r="J45" s="47">
        <f t="shared" si="2"/>
        <v>0</v>
      </c>
      <c r="K45" s="46">
        <v>0</v>
      </c>
    </row>
    <row r="46" spans="1:11" s="53" customFormat="1" ht="21" customHeight="1">
      <c r="A46" s="52" t="s">
        <v>84</v>
      </c>
      <c r="B46" s="50">
        <f t="shared" si="0"/>
        <v>25</v>
      </c>
      <c r="C46" s="36" t="s">
        <v>85</v>
      </c>
      <c r="D46" s="46">
        <v>0</v>
      </c>
      <c r="E46" s="46">
        <v>0</v>
      </c>
      <c r="F46" s="47">
        <f t="shared" si="1"/>
        <v>0</v>
      </c>
      <c r="G46" s="46">
        <v>0</v>
      </c>
      <c r="H46" s="46">
        <v>0</v>
      </c>
      <c r="I46" s="46">
        <v>0</v>
      </c>
      <c r="J46" s="47">
        <f t="shared" si="2"/>
        <v>0</v>
      </c>
      <c r="K46" s="46">
        <v>0</v>
      </c>
    </row>
    <row r="47" spans="1:11" s="53" customFormat="1" ht="21" customHeight="1">
      <c r="A47" s="52" t="s">
        <v>86</v>
      </c>
      <c r="B47" s="50">
        <f t="shared" si="0"/>
        <v>26</v>
      </c>
      <c r="C47" s="36" t="s">
        <v>87</v>
      </c>
      <c r="D47" s="46">
        <v>0</v>
      </c>
      <c r="E47" s="46">
        <v>0</v>
      </c>
      <c r="F47" s="47">
        <f t="shared" si="1"/>
        <v>0</v>
      </c>
      <c r="G47" s="46">
        <v>0</v>
      </c>
      <c r="H47" s="46">
        <v>0</v>
      </c>
      <c r="I47" s="46">
        <v>0</v>
      </c>
      <c r="J47" s="47">
        <f t="shared" si="2"/>
        <v>0</v>
      </c>
      <c r="K47" s="46">
        <v>0</v>
      </c>
    </row>
    <row r="48" spans="1:11" s="53" customFormat="1" ht="21" customHeight="1">
      <c r="A48" s="52" t="s">
        <v>88</v>
      </c>
      <c r="B48" s="50">
        <f t="shared" si="0"/>
        <v>27</v>
      </c>
      <c r="C48" s="36" t="s">
        <v>89</v>
      </c>
      <c r="D48" s="46">
        <v>0</v>
      </c>
      <c r="E48" s="46">
        <v>0</v>
      </c>
      <c r="F48" s="47">
        <f t="shared" si="1"/>
        <v>0</v>
      </c>
      <c r="G48" s="46">
        <v>0</v>
      </c>
      <c r="H48" s="46">
        <v>0</v>
      </c>
      <c r="I48" s="46">
        <v>0</v>
      </c>
      <c r="J48" s="47">
        <f t="shared" si="2"/>
        <v>0</v>
      </c>
      <c r="K48" s="46">
        <v>0</v>
      </c>
    </row>
    <row r="49" spans="1:11" s="53" customFormat="1" ht="21" customHeight="1">
      <c r="A49" s="52" t="s">
        <v>90</v>
      </c>
      <c r="B49" s="50">
        <f t="shared" si="0"/>
        <v>28</v>
      </c>
      <c r="C49" s="36" t="s">
        <v>91</v>
      </c>
      <c r="D49" s="47">
        <v>0</v>
      </c>
      <c r="E49" s="46">
        <v>0</v>
      </c>
      <c r="F49" s="47">
        <f t="shared" si="1"/>
        <v>0</v>
      </c>
      <c r="G49" s="46">
        <v>0</v>
      </c>
      <c r="H49" s="47">
        <v>0</v>
      </c>
      <c r="I49" s="46">
        <v>0</v>
      </c>
      <c r="J49" s="47">
        <f t="shared" si="2"/>
        <v>0</v>
      </c>
      <c r="K49" s="46">
        <v>0</v>
      </c>
    </row>
    <row r="50" spans="1:11" s="53" customFormat="1" ht="21" customHeight="1">
      <c r="A50" s="52" t="s">
        <v>92</v>
      </c>
      <c r="B50" s="50">
        <f t="shared" si="0"/>
        <v>29</v>
      </c>
      <c r="C50" s="36" t="s">
        <v>93</v>
      </c>
      <c r="D50" s="47">
        <v>0</v>
      </c>
      <c r="E50" s="46">
        <v>0</v>
      </c>
      <c r="F50" s="47">
        <f t="shared" si="1"/>
        <v>0</v>
      </c>
      <c r="G50" s="46">
        <v>0</v>
      </c>
      <c r="H50" s="47">
        <v>0</v>
      </c>
      <c r="I50" s="46">
        <v>0</v>
      </c>
      <c r="J50" s="47">
        <f t="shared" si="2"/>
        <v>0</v>
      </c>
      <c r="K50" s="46">
        <v>0</v>
      </c>
    </row>
    <row r="51" spans="1:16" s="61" customFormat="1" ht="21" customHeight="1">
      <c r="A51" s="52" t="s">
        <v>94</v>
      </c>
      <c r="B51" s="50">
        <f t="shared" si="0"/>
        <v>30</v>
      </c>
      <c r="C51" s="36">
        <v>1090</v>
      </c>
      <c r="D51" s="46">
        <f>D52+D53+D54+D60+D61+D62+D73+D74+D75+D76+D77</f>
        <v>55155.5</v>
      </c>
      <c r="E51" s="46">
        <f>E52+E53+E54+E60+E61+E62+E73+E74+E75+E76+E77</f>
        <v>50375.600000000006</v>
      </c>
      <c r="F51" s="47">
        <f t="shared" si="1"/>
        <v>-4779.899999999994</v>
      </c>
      <c r="G51" s="46">
        <f aca="true" t="shared" si="7" ref="G51:G56">E51/D51*100</f>
        <v>91.3337745102483</v>
      </c>
      <c r="H51" s="46">
        <f>H52+H53+H54+H60+H61+H62+H73+H74+H75+H76+H77</f>
        <v>109107.7</v>
      </c>
      <c r="I51" s="46">
        <f>I52+I53+I54+I60+I61+I62+I73+I74+I75+I76+I77</f>
        <v>99893</v>
      </c>
      <c r="J51" s="47">
        <f t="shared" si="2"/>
        <v>-9214.699999999997</v>
      </c>
      <c r="K51" s="46">
        <f aca="true" t="shared" si="8" ref="K51:K56">I51/H51*100</f>
        <v>91.55449157117233</v>
      </c>
      <c r="P51" s="62"/>
    </row>
    <row r="52" spans="1:11" s="53" customFormat="1" ht="21" customHeight="1">
      <c r="A52" s="52" t="s">
        <v>74</v>
      </c>
      <c r="B52" s="50">
        <f t="shared" si="0"/>
        <v>31</v>
      </c>
      <c r="C52" s="36" t="s">
        <v>95</v>
      </c>
      <c r="D52" s="63">
        <v>32484.5</v>
      </c>
      <c r="E52" s="63">
        <v>32058.1</v>
      </c>
      <c r="F52" s="47">
        <f t="shared" si="1"/>
        <v>-426.40000000000146</v>
      </c>
      <c r="G52" s="46">
        <f t="shared" si="7"/>
        <v>98.6873739783589</v>
      </c>
      <c r="H52" s="63">
        <v>69243.4</v>
      </c>
      <c r="I52" s="63">
        <v>64727.4</v>
      </c>
      <c r="J52" s="47">
        <f t="shared" si="2"/>
        <v>-4515.999999999993</v>
      </c>
      <c r="K52" s="46">
        <f t="shared" si="8"/>
        <v>93.4780787771831</v>
      </c>
    </row>
    <row r="53" spans="1:11" s="53" customFormat="1" ht="21" customHeight="1">
      <c r="A53" s="52" t="s">
        <v>76</v>
      </c>
      <c r="B53" s="50">
        <f t="shared" si="0"/>
        <v>32</v>
      </c>
      <c r="C53" s="36" t="s">
        <v>96</v>
      </c>
      <c r="D53" s="63">
        <v>6685.8</v>
      </c>
      <c r="E53" s="63">
        <v>6561.3</v>
      </c>
      <c r="F53" s="47">
        <f t="shared" si="1"/>
        <v>-124.5</v>
      </c>
      <c r="G53" s="46">
        <f t="shared" si="7"/>
        <v>98.13784438661042</v>
      </c>
      <c r="H53" s="63">
        <v>14772.7</v>
      </c>
      <c r="I53" s="63">
        <v>13365.7</v>
      </c>
      <c r="J53" s="47">
        <f t="shared" si="2"/>
        <v>-1407</v>
      </c>
      <c r="K53" s="46">
        <f t="shared" si="8"/>
        <v>90.47567472432256</v>
      </c>
    </row>
    <row r="54" spans="1:11" s="53" customFormat="1" ht="21" customHeight="1">
      <c r="A54" s="52" t="s">
        <v>78</v>
      </c>
      <c r="B54" s="50">
        <f t="shared" si="0"/>
        <v>33</v>
      </c>
      <c r="C54" s="36" t="s">
        <v>97</v>
      </c>
      <c r="D54" s="63">
        <f>D55+D56+D57+D58+D59</f>
        <v>485.2</v>
      </c>
      <c r="E54" s="63">
        <f>E55+E56+E57+E58+E59</f>
        <v>59.3</v>
      </c>
      <c r="F54" s="47">
        <f t="shared" si="1"/>
        <v>-425.9</v>
      </c>
      <c r="G54" s="46">
        <f t="shared" si="7"/>
        <v>12.221764220939818</v>
      </c>
      <c r="H54" s="63">
        <f>H55+H56+H57+H58+H59</f>
        <v>1067.2</v>
      </c>
      <c r="I54" s="63">
        <f>I55+I56+I57+I58+I59</f>
        <v>574</v>
      </c>
      <c r="J54" s="47">
        <f t="shared" si="2"/>
        <v>-493.20000000000005</v>
      </c>
      <c r="K54" s="46">
        <f t="shared" si="8"/>
        <v>53.7856071964018</v>
      </c>
    </row>
    <row r="55" spans="1:11" s="53" customFormat="1" ht="22.5" customHeight="1">
      <c r="A55" s="64" t="s">
        <v>98</v>
      </c>
      <c r="B55" s="50">
        <v>34</v>
      </c>
      <c r="C55" s="65" t="s">
        <v>99</v>
      </c>
      <c r="D55" s="63">
        <v>415.2</v>
      </c>
      <c r="E55" s="63">
        <v>27</v>
      </c>
      <c r="F55" s="47">
        <f t="shared" si="1"/>
        <v>-388.2</v>
      </c>
      <c r="G55" s="46">
        <f t="shared" si="7"/>
        <v>6.502890173410404</v>
      </c>
      <c r="H55" s="63">
        <v>927.2</v>
      </c>
      <c r="I55" s="63">
        <v>541.7</v>
      </c>
      <c r="J55" s="47">
        <f t="shared" si="2"/>
        <v>-385.5</v>
      </c>
      <c r="K55" s="46">
        <f t="shared" si="8"/>
        <v>58.423209663503016</v>
      </c>
    </row>
    <row r="56" spans="1:11" s="53" customFormat="1" ht="21.75" customHeight="1">
      <c r="A56" s="64" t="s">
        <v>100</v>
      </c>
      <c r="B56" s="50">
        <v>35</v>
      </c>
      <c r="C56" s="65" t="s">
        <v>101</v>
      </c>
      <c r="D56" s="63">
        <v>55</v>
      </c>
      <c r="E56" s="63">
        <v>32.3</v>
      </c>
      <c r="F56" s="47">
        <f t="shared" si="1"/>
        <v>-22.700000000000003</v>
      </c>
      <c r="G56" s="46">
        <f t="shared" si="7"/>
        <v>58.72727272727272</v>
      </c>
      <c r="H56" s="63">
        <v>110</v>
      </c>
      <c r="I56" s="63">
        <v>32.3</v>
      </c>
      <c r="J56" s="47">
        <f t="shared" si="2"/>
        <v>-77.7</v>
      </c>
      <c r="K56" s="46">
        <f t="shared" si="8"/>
        <v>29.36363636363636</v>
      </c>
    </row>
    <row r="57" spans="1:11" s="53" customFormat="1" ht="22.5" customHeight="1">
      <c r="A57" s="64" t="s">
        <v>102</v>
      </c>
      <c r="B57" s="50">
        <v>36</v>
      </c>
      <c r="C57" s="65" t="s">
        <v>103</v>
      </c>
      <c r="D57" s="63">
        <v>0</v>
      </c>
      <c r="E57" s="63">
        <v>0</v>
      </c>
      <c r="F57" s="47">
        <f t="shared" si="1"/>
        <v>0</v>
      </c>
      <c r="G57" s="46">
        <v>0</v>
      </c>
      <c r="H57" s="63">
        <v>0</v>
      </c>
      <c r="I57" s="63">
        <v>0</v>
      </c>
      <c r="J57" s="47">
        <f t="shared" si="2"/>
        <v>0</v>
      </c>
      <c r="K57" s="46">
        <v>0</v>
      </c>
    </row>
    <row r="58" spans="1:11" s="53" customFormat="1" ht="37.5" customHeight="1">
      <c r="A58" s="64" t="s">
        <v>104</v>
      </c>
      <c r="B58" s="50">
        <v>37</v>
      </c>
      <c r="C58" s="65" t="s">
        <v>105</v>
      </c>
      <c r="D58" s="63">
        <v>0</v>
      </c>
      <c r="E58" s="63">
        <v>0</v>
      </c>
      <c r="F58" s="47">
        <f t="shared" si="1"/>
        <v>0</v>
      </c>
      <c r="G58" s="46">
        <v>0</v>
      </c>
      <c r="H58" s="63">
        <v>0</v>
      </c>
      <c r="I58" s="63">
        <v>0</v>
      </c>
      <c r="J58" s="47">
        <f t="shared" si="2"/>
        <v>0</v>
      </c>
      <c r="K58" s="46">
        <v>0</v>
      </c>
    </row>
    <row r="59" spans="1:11" s="53" customFormat="1" ht="24.75" customHeight="1">
      <c r="A59" s="64" t="s">
        <v>106</v>
      </c>
      <c r="B59" s="50">
        <v>38</v>
      </c>
      <c r="C59" s="65" t="s">
        <v>107</v>
      </c>
      <c r="D59" s="63">
        <v>15</v>
      </c>
      <c r="E59" s="63">
        <v>0</v>
      </c>
      <c r="F59" s="47">
        <f t="shared" si="1"/>
        <v>-15</v>
      </c>
      <c r="G59" s="46">
        <f aca="true" t="shared" si="9" ref="G59:G60">E59/D59*100</f>
        <v>0</v>
      </c>
      <c r="H59" s="63">
        <v>30</v>
      </c>
      <c r="I59" s="63">
        <v>0</v>
      </c>
      <c r="J59" s="47">
        <f t="shared" si="2"/>
        <v>-30</v>
      </c>
      <c r="K59" s="46">
        <f aca="true" t="shared" si="10" ref="K59:K60">I59/H59*100</f>
        <v>0</v>
      </c>
    </row>
    <row r="60" spans="1:11" s="53" customFormat="1" ht="18" customHeight="1">
      <c r="A60" s="52" t="s">
        <v>80</v>
      </c>
      <c r="B60" s="50">
        <v>39</v>
      </c>
      <c r="C60" s="36" t="s">
        <v>108</v>
      </c>
      <c r="D60" s="63">
        <v>5458</v>
      </c>
      <c r="E60" s="63">
        <v>6344.9</v>
      </c>
      <c r="F60" s="47">
        <f t="shared" si="1"/>
        <v>886.8999999999996</v>
      </c>
      <c r="G60" s="46">
        <f t="shared" si="9"/>
        <v>116.24954195676071</v>
      </c>
      <c r="H60" s="63">
        <v>12614.8</v>
      </c>
      <c r="I60" s="63">
        <v>14987.2</v>
      </c>
      <c r="J60" s="47">
        <f t="shared" si="2"/>
        <v>2372.4000000000015</v>
      </c>
      <c r="K60" s="46">
        <f t="shared" si="10"/>
        <v>118.80648127596159</v>
      </c>
    </row>
    <row r="61" spans="1:11" s="53" customFormat="1" ht="18" customHeight="1">
      <c r="A61" s="52" t="s">
        <v>82</v>
      </c>
      <c r="B61" s="50">
        <v>40</v>
      </c>
      <c r="C61" s="36" t="s">
        <v>109</v>
      </c>
      <c r="D61" s="63">
        <v>0</v>
      </c>
      <c r="E61" s="63">
        <v>0</v>
      </c>
      <c r="F61" s="47">
        <f t="shared" si="1"/>
        <v>0</v>
      </c>
      <c r="G61" s="46">
        <v>0</v>
      </c>
      <c r="H61" s="63">
        <v>0</v>
      </c>
      <c r="I61" s="63">
        <v>0</v>
      </c>
      <c r="J61" s="47">
        <f t="shared" si="2"/>
        <v>0</v>
      </c>
      <c r="K61" s="46">
        <v>0</v>
      </c>
    </row>
    <row r="62" spans="1:11" s="53" customFormat="1" ht="18" customHeight="1">
      <c r="A62" s="52" t="s">
        <v>84</v>
      </c>
      <c r="B62" s="50">
        <v>41</v>
      </c>
      <c r="C62" s="36" t="s">
        <v>110</v>
      </c>
      <c r="D62" s="63">
        <f>D63+D64+D65+D66+D67+D68+D69+D70+D71+D72</f>
        <v>2072</v>
      </c>
      <c r="E62" s="63">
        <f>E63+E64+E65+E66+E67+E68+E69+E70+E71+E72</f>
        <v>2071.9</v>
      </c>
      <c r="F62" s="47">
        <f t="shared" si="1"/>
        <v>-0.09999999999990905</v>
      </c>
      <c r="G62" s="46">
        <f aca="true" t="shared" si="11" ref="G62:G65">E62/D62*100</f>
        <v>99.99517374517374</v>
      </c>
      <c r="H62" s="63">
        <f>H63+H64+H65+H66+H67+H68+H69+H70+H71+H72</f>
        <v>2885.6000000000004</v>
      </c>
      <c r="I62" s="63">
        <f>I63+I64+I65+I66+I67+I68+I69+I70+I71+I72</f>
        <v>2689.4</v>
      </c>
      <c r="J62" s="47">
        <f t="shared" si="2"/>
        <v>-196.20000000000027</v>
      </c>
      <c r="K62" s="46">
        <f aca="true" t="shared" si="12" ref="K62:K65">I62/H62*100</f>
        <v>93.20072082062654</v>
      </c>
    </row>
    <row r="63" spans="1:11" s="53" customFormat="1" ht="18" customHeight="1">
      <c r="A63" s="66" t="s">
        <v>111</v>
      </c>
      <c r="B63" s="50">
        <v>42</v>
      </c>
      <c r="C63" s="65" t="s">
        <v>112</v>
      </c>
      <c r="D63" s="63">
        <v>30.2</v>
      </c>
      <c r="E63" s="63">
        <v>30.2</v>
      </c>
      <c r="F63" s="47">
        <f t="shared" si="1"/>
        <v>0</v>
      </c>
      <c r="G63" s="46">
        <f t="shared" si="11"/>
        <v>100</v>
      </c>
      <c r="H63" s="63">
        <v>53.6</v>
      </c>
      <c r="I63" s="63">
        <v>53.5</v>
      </c>
      <c r="J63" s="47">
        <f t="shared" si="2"/>
        <v>-0.10000000000000142</v>
      </c>
      <c r="K63" s="46">
        <f t="shared" si="12"/>
        <v>99.81343283582089</v>
      </c>
    </row>
    <row r="64" spans="1:11" s="53" customFormat="1" ht="18" customHeight="1">
      <c r="A64" s="66" t="s">
        <v>113</v>
      </c>
      <c r="B64" s="50">
        <v>43</v>
      </c>
      <c r="C64" s="65" t="s">
        <v>114</v>
      </c>
      <c r="D64" s="63">
        <v>122.2</v>
      </c>
      <c r="E64" s="63">
        <v>122.2</v>
      </c>
      <c r="F64" s="47">
        <f t="shared" si="1"/>
        <v>0</v>
      </c>
      <c r="G64" s="46">
        <f t="shared" si="11"/>
        <v>100</v>
      </c>
      <c r="H64" s="63">
        <v>142.7</v>
      </c>
      <c r="I64" s="63">
        <v>132.5</v>
      </c>
      <c r="J64" s="47">
        <f t="shared" si="2"/>
        <v>-10.199999999999989</v>
      </c>
      <c r="K64" s="46">
        <f t="shared" si="12"/>
        <v>92.8521373510862</v>
      </c>
    </row>
    <row r="65" spans="1:11" s="53" customFormat="1" ht="18" customHeight="1">
      <c r="A65" s="66" t="s">
        <v>115</v>
      </c>
      <c r="B65" s="50">
        <v>44</v>
      </c>
      <c r="C65" s="65" t="s">
        <v>116</v>
      </c>
      <c r="D65" s="63">
        <v>1376.4</v>
      </c>
      <c r="E65" s="63">
        <v>1353.9</v>
      </c>
      <c r="F65" s="47">
        <f t="shared" si="1"/>
        <v>-22.5</v>
      </c>
      <c r="G65" s="46">
        <f t="shared" si="11"/>
        <v>98.36530078465562</v>
      </c>
      <c r="H65" s="63">
        <v>1476.4</v>
      </c>
      <c r="I65" s="63">
        <v>1451.5</v>
      </c>
      <c r="J65" s="47">
        <f t="shared" si="2"/>
        <v>-24.90000000000009</v>
      </c>
      <c r="K65" s="46">
        <f t="shared" si="12"/>
        <v>98.31346518558655</v>
      </c>
    </row>
    <row r="66" spans="1:11" s="53" customFormat="1" ht="18" customHeight="1">
      <c r="A66" s="66" t="s">
        <v>117</v>
      </c>
      <c r="B66" s="50">
        <v>45</v>
      </c>
      <c r="C66" s="65" t="s">
        <v>118</v>
      </c>
      <c r="D66" s="63">
        <v>46.3</v>
      </c>
      <c r="E66" s="63">
        <v>46.3</v>
      </c>
      <c r="F66" s="47">
        <f t="shared" si="1"/>
        <v>0</v>
      </c>
      <c r="G66" s="46">
        <v>0</v>
      </c>
      <c r="H66" s="63">
        <v>46.3</v>
      </c>
      <c r="I66" s="63">
        <v>46.3</v>
      </c>
      <c r="J66" s="47">
        <f t="shared" si="2"/>
        <v>0</v>
      </c>
      <c r="K66" s="46">
        <v>0</v>
      </c>
    </row>
    <row r="67" spans="1:11" s="53" customFormat="1" ht="18" customHeight="1">
      <c r="A67" s="66" t="s">
        <v>119</v>
      </c>
      <c r="B67" s="50">
        <v>46</v>
      </c>
      <c r="C67" s="65" t="s">
        <v>120</v>
      </c>
      <c r="D67" s="63">
        <v>0</v>
      </c>
      <c r="E67" s="63">
        <v>0</v>
      </c>
      <c r="F67" s="47">
        <f t="shared" si="1"/>
        <v>0</v>
      </c>
      <c r="G67" s="46">
        <v>0</v>
      </c>
      <c r="H67" s="63">
        <v>0</v>
      </c>
      <c r="I67" s="63">
        <v>0</v>
      </c>
      <c r="J67" s="47">
        <f t="shared" si="2"/>
        <v>0</v>
      </c>
      <c r="K67" s="46">
        <v>0</v>
      </c>
    </row>
    <row r="68" spans="1:11" s="53" customFormat="1" ht="33.75" customHeight="1">
      <c r="A68" s="66" t="s">
        <v>121</v>
      </c>
      <c r="B68" s="50">
        <v>47</v>
      </c>
      <c r="C68" s="65" t="s">
        <v>122</v>
      </c>
      <c r="D68" s="63">
        <v>197.3</v>
      </c>
      <c r="E68" s="63">
        <v>197.3</v>
      </c>
      <c r="F68" s="47">
        <f t="shared" si="1"/>
        <v>0</v>
      </c>
      <c r="G68" s="46">
        <f>E68/D68*100</f>
        <v>100</v>
      </c>
      <c r="H68" s="63">
        <v>332.3</v>
      </c>
      <c r="I68" s="63">
        <v>331.5</v>
      </c>
      <c r="J68" s="47">
        <f t="shared" si="2"/>
        <v>-0.8000000000000114</v>
      </c>
      <c r="K68" s="46">
        <f>I68/H68*100</f>
        <v>99.75925368642791</v>
      </c>
    </row>
    <row r="69" spans="1:11" s="53" customFormat="1" ht="18" customHeight="1">
      <c r="A69" s="66" t="s">
        <v>123</v>
      </c>
      <c r="B69" s="50">
        <v>48</v>
      </c>
      <c r="C69" s="65" t="s">
        <v>124</v>
      </c>
      <c r="D69" s="63">
        <v>0</v>
      </c>
      <c r="E69" s="63">
        <v>0</v>
      </c>
      <c r="F69" s="47">
        <f t="shared" si="1"/>
        <v>0</v>
      </c>
      <c r="G69" s="46">
        <v>0</v>
      </c>
      <c r="H69" s="63">
        <v>0</v>
      </c>
      <c r="I69" s="63">
        <v>0</v>
      </c>
      <c r="J69" s="47">
        <f t="shared" si="2"/>
        <v>0</v>
      </c>
      <c r="K69" s="46">
        <v>0</v>
      </c>
    </row>
    <row r="70" spans="1:11" s="53" customFormat="1" ht="18" customHeight="1">
      <c r="A70" s="66" t="s">
        <v>125</v>
      </c>
      <c r="B70" s="50">
        <v>49</v>
      </c>
      <c r="C70" s="65" t="s">
        <v>126</v>
      </c>
      <c r="D70" s="63">
        <v>0</v>
      </c>
      <c r="E70" s="63">
        <v>0</v>
      </c>
      <c r="F70" s="47">
        <f t="shared" si="1"/>
        <v>0</v>
      </c>
      <c r="G70" s="46">
        <v>0</v>
      </c>
      <c r="H70" s="63">
        <v>0</v>
      </c>
      <c r="I70" s="63">
        <v>0</v>
      </c>
      <c r="J70" s="47">
        <f t="shared" si="2"/>
        <v>0</v>
      </c>
      <c r="K70" s="46">
        <v>0</v>
      </c>
    </row>
    <row r="71" spans="1:11" s="53" customFormat="1" ht="26.25" customHeight="1">
      <c r="A71" s="66" t="s">
        <v>127</v>
      </c>
      <c r="B71" s="50">
        <v>50</v>
      </c>
      <c r="C71" s="65" t="s">
        <v>128</v>
      </c>
      <c r="D71" s="63">
        <v>190.3</v>
      </c>
      <c r="E71" s="63">
        <v>190.4</v>
      </c>
      <c r="F71" s="47">
        <f t="shared" si="1"/>
        <v>0.09999999999999432</v>
      </c>
      <c r="G71" s="46">
        <f aca="true" t="shared" si="13" ref="G71:G72">E71/D71*100</f>
        <v>100.05254860746189</v>
      </c>
      <c r="H71" s="63">
        <v>475</v>
      </c>
      <c r="I71" s="63">
        <v>404.5</v>
      </c>
      <c r="J71" s="47">
        <f t="shared" si="2"/>
        <v>-70.5</v>
      </c>
      <c r="K71" s="46">
        <f aca="true" t="shared" si="14" ref="K71:K72">I71/H71*100</f>
        <v>85.15789473684211</v>
      </c>
    </row>
    <row r="72" spans="1:11" s="53" customFormat="1" ht="21.75" customHeight="1">
      <c r="A72" s="66" t="s">
        <v>106</v>
      </c>
      <c r="B72" s="50">
        <v>51</v>
      </c>
      <c r="C72" s="65" t="s">
        <v>129</v>
      </c>
      <c r="D72" s="63">
        <v>109.3</v>
      </c>
      <c r="E72" s="63">
        <v>131.6</v>
      </c>
      <c r="F72" s="47">
        <f t="shared" si="1"/>
        <v>22.299999999999997</v>
      </c>
      <c r="G72" s="46">
        <f t="shared" si="13"/>
        <v>120.4025617566331</v>
      </c>
      <c r="H72" s="63">
        <v>359.3</v>
      </c>
      <c r="I72" s="63">
        <v>269.6</v>
      </c>
      <c r="J72" s="47">
        <f t="shared" si="2"/>
        <v>-89.69999999999999</v>
      </c>
      <c r="K72" s="46">
        <f t="shared" si="14"/>
        <v>75.03478986919009</v>
      </c>
    </row>
    <row r="73" spans="1:11" s="53" customFormat="1" ht="21" customHeight="1">
      <c r="A73" s="52" t="s">
        <v>86</v>
      </c>
      <c r="B73" s="50">
        <v>52</v>
      </c>
      <c r="C73" s="36" t="s">
        <v>130</v>
      </c>
      <c r="D73" s="63">
        <v>0</v>
      </c>
      <c r="E73" s="63">
        <v>0</v>
      </c>
      <c r="F73" s="47">
        <f t="shared" si="1"/>
        <v>0</v>
      </c>
      <c r="G73" s="46">
        <v>0</v>
      </c>
      <c r="H73" s="63">
        <v>0</v>
      </c>
      <c r="I73" s="63">
        <v>0</v>
      </c>
      <c r="J73" s="47">
        <f t="shared" si="2"/>
        <v>0</v>
      </c>
      <c r="K73" s="46">
        <v>0</v>
      </c>
    </row>
    <row r="74" spans="1:11" s="53" customFormat="1" ht="21" customHeight="1">
      <c r="A74" s="52" t="s">
        <v>88</v>
      </c>
      <c r="B74" s="50">
        <v>53</v>
      </c>
      <c r="C74" s="36" t="s">
        <v>131</v>
      </c>
      <c r="D74" s="63">
        <v>0</v>
      </c>
      <c r="E74" s="63">
        <v>0</v>
      </c>
      <c r="F74" s="47">
        <f t="shared" si="1"/>
        <v>0</v>
      </c>
      <c r="G74" s="46">
        <v>0</v>
      </c>
      <c r="H74" s="63">
        <v>0</v>
      </c>
      <c r="I74" s="63">
        <v>0</v>
      </c>
      <c r="J74" s="47">
        <f t="shared" si="2"/>
        <v>0</v>
      </c>
      <c r="K74" s="46">
        <v>0</v>
      </c>
    </row>
    <row r="75" spans="1:11" s="53" customFormat="1" ht="21" customHeight="1">
      <c r="A75" s="52" t="s">
        <v>90</v>
      </c>
      <c r="B75" s="50">
        <v>54</v>
      </c>
      <c r="C75" s="36" t="s">
        <v>132</v>
      </c>
      <c r="D75" s="63">
        <v>0</v>
      </c>
      <c r="E75" s="63">
        <v>0</v>
      </c>
      <c r="F75" s="47">
        <f t="shared" si="1"/>
        <v>0</v>
      </c>
      <c r="G75" s="46">
        <v>0</v>
      </c>
      <c r="H75" s="63">
        <v>0</v>
      </c>
      <c r="I75" s="63">
        <v>0</v>
      </c>
      <c r="J75" s="47">
        <f t="shared" si="2"/>
        <v>0</v>
      </c>
      <c r="K75" s="46">
        <v>0</v>
      </c>
    </row>
    <row r="76" spans="1:11" s="53" customFormat="1" ht="21" customHeight="1">
      <c r="A76" s="52" t="s">
        <v>133</v>
      </c>
      <c r="B76" s="50">
        <v>55</v>
      </c>
      <c r="C76" s="36" t="s">
        <v>134</v>
      </c>
      <c r="D76" s="63">
        <v>0</v>
      </c>
      <c r="E76" s="63">
        <v>367.4</v>
      </c>
      <c r="F76" s="47">
        <f t="shared" si="1"/>
        <v>367.4</v>
      </c>
      <c r="G76" s="46">
        <v>0</v>
      </c>
      <c r="H76" s="63">
        <v>0</v>
      </c>
      <c r="I76" s="63">
        <v>636.6</v>
      </c>
      <c r="J76" s="47">
        <f t="shared" si="2"/>
        <v>636.6</v>
      </c>
      <c r="K76" s="46">
        <v>0</v>
      </c>
    </row>
    <row r="77" spans="1:11" s="53" customFormat="1" ht="21" customHeight="1">
      <c r="A77" s="52" t="s">
        <v>135</v>
      </c>
      <c r="B77" s="50">
        <v>56</v>
      </c>
      <c r="C77" s="36">
        <v>1100</v>
      </c>
      <c r="D77" s="63">
        <v>7970</v>
      </c>
      <c r="E77" s="63">
        <v>2912.7</v>
      </c>
      <c r="F77" s="47">
        <f t="shared" si="1"/>
        <v>-5057.3</v>
      </c>
      <c r="G77" s="46">
        <f aca="true" t="shared" si="15" ref="G77:G82">E77/D77*100</f>
        <v>36.54579673776662</v>
      </c>
      <c r="H77" s="63">
        <v>8524</v>
      </c>
      <c r="I77" s="63">
        <v>2912.7</v>
      </c>
      <c r="J77" s="47">
        <f t="shared" si="2"/>
        <v>-5611.3</v>
      </c>
      <c r="K77" s="46">
        <f aca="true" t="shared" si="16" ref="K77:K82">I77/H77*100</f>
        <v>34.17057719380573</v>
      </c>
    </row>
    <row r="78" spans="1:11" s="61" customFormat="1" ht="21" customHeight="1">
      <c r="A78" s="52" t="s">
        <v>136</v>
      </c>
      <c r="B78" s="50">
        <v>57</v>
      </c>
      <c r="C78" s="36">
        <v>1110</v>
      </c>
      <c r="D78" s="46">
        <f>D79+D80+D81+D82+D83+D84+D85+D86+D87+D88</f>
        <v>500</v>
      </c>
      <c r="E78" s="46">
        <f>E79+E80+E81+E82+E83+E84+E85+E86+E87+E88</f>
        <v>7360</v>
      </c>
      <c r="F78" s="47">
        <f t="shared" si="1"/>
        <v>6860</v>
      </c>
      <c r="G78" s="46">
        <f t="shared" si="15"/>
        <v>1472</v>
      </c>
      <c r="H78" s="46">
        <f>H79+H80+H81+H82+H83+H84+H85+H86+H87+H88</f>
        <v>1000</v>
      </c>
      <c r="I78" s="46">
        <f>I79+I80+I81+I82+I83+I84+I85+I86+I87+I88</f>
        <v>15725.1</v>
      </c>
      <c r="J78" s="47">
        <f t="shared" si="2"/>
        <v>14725.1</v>
      </c>
      <c r="K78" s="46">
        <f t="shared" si="16"/>
        <v>1572.5100000000002</v>
      </c>
    </row>
    <row r="79" spans="1:11" s="53" customFormat="1" ht="21" customHeight="1">
      <c r="A79" s="52" t="s">
        <v>74</v>
      </c>
      <c r="B79" s="50">
        <f aca="true" t="shared" si="17" ref="B79:B89">B78+1</f>
        <v>58</v>
      </c>
      <c r="C79" s="36" t="s">
        <v>137</v>
      </c>
      <c r="D79" s="46">
        <v>10</v>
      </c>
      <c r="E79" s="63">
        <v>326.8</v>
      </c>
      <c r="F79" s="47">
        <f t="shared" si="1"/>
        <v>316.8</v>
      </c>
      <c r="G79" s="46">
        <f t="shared" si="15"/>
        <v>3268</v>
      </c>
      <c r="H79" s="46">
        <v>20</v>
      </c>
      <c r="I79" s="63">
        <v>450.5</v>
      </c>
      <c r="J79" s="47">
        <f t="shared" si="2"/>
        <v>430.5</v>
      </c>
      <c r="K79" s="46">
        <f t="shared" si="16"/>
        <v>2252.5</v>
      </c>
    </row>
    <row r="80" spans="1:11" s="53" customFormat="1" ht="21" customHeight="1">
      <c r="A80" s="52" t="s">
        <v>76</v>
      </c>
      <c r="B80" s="50">
        <f t="shared" si="17"/>
        <v>59</v>
      </c>
      <c r="C80" s="36" t="s">
        <v>138</v>
      </c>
      <c r="D80" s="46">
        <v>2.2</v>
      </c>
      <c r="E80" s="63">
        <v>71.7</v>
      </c>
      <c r="F80" s="47">
        <f t="shared" si="1"/>
        <v>69.5</v>
      </c>
      <c r="G80" s="46">
        <f t="shared" si="15"/>
        <v>3259.0909090909086</v>
      </c>
      <c r="H80" s="46">
        <v>4.4</v>
      </c>
      <c r="I80" s="63">
        <v>99.7</v>
      </c>
      <c r="J80" s="47">
        <f t="shared" si="2"/>
        <v>95.3</v>
      </c>
      <c r="K80" s="46">
        <f t="shared" si="16"/>
        <v>2265.9090909090905</v>
      </c>
    </row>
    <row r="81" spans="1:11" s="53" customFormat="1" ht="21" customHeight="1">
      <c r="A81" s="52" t="s">
        <v>78</v>
      </c>
      <c r="B81" s="50">
        <f t="shared" si="17"/>
        <v>60</v>
      </c>
      <c r="C81" s="36" t="s">
        <v>139</v>
      </c>
      <c r="D81" s="46">
        <v>200</v>
      </c>
      <c r="E81" s="63">
        <v>170.7</v>
      </c>
      <c r="F81" s="47">
        <f t="shared" si="1"/>
        <v>-29.30000000000001</v>
      </c>
      <c r="G81" s="46">
        <f t="shared" si="15"/>
        <v>85.35</v>
      </c>
      <c r="H81" s="46">
        <v>400</v>
      </c>
      <c r="I81" s="63">
        <v>415.9</v>
      </c>
      <c r="J81" s="47">
        <f t="shared" si="2"/>
        <v>15.899999999999977</v>
      </c>
      <c r="K81" s="46">
        <f t="shared" si="16"/>
        <v>103.975</v>
      </c>
    </row>
    <row r="82" spans="1:11" s="53" customFormat="1" ht="21" customHeight="1">
      <c r="A82" s="52" t="s">
        <v>80</v>
      </c>
      <c r="B82" s="50">
        <f t="shared" si="17"/>
        <v>61</v>
      </c>
      <c r="C82" s="36" t="s">
        <v>140</v>
      </c>
      <c r="D82" s="46">
        <v>125</v>
      </c>
      <c r="E82" s="63">
        <v>4925.7</v>
      </c>
      <c r="F82" s="47">
        <f t="shared" si="1"/>
        <v>4800.7</v>
      </c>
      <c r="G82" s="46">
        <f t="shared" si="15"/>
        <v>3940.56</v>
      </c>
      <c r="H82" s="46">
        <v>250</v>
      </c>
      <c r="I82" s="63">
        <v>11625</v>
      </c>
      <c r="J82" s="47">
        <f t="shared" si="2"/>
        <v>11375</v>
      </c>
      <c r="K82" s="46">
        <f t="shared" si="16"/>
        <v>4650</v>
      </c>
    </row>
    <row r="83" spans="1:11" s="53" customFormat="1" ht="21" customHeight="1">
      <c r="A83" s="52" t="s">
        <v>82</v>
      </c>
      <c r="B83" s="50">
        <f t="shared" si="17"/>
        <v>62</v>
      </c>
      <c r="C83" s="36" t="s">
        <v>141</v>
      </c>
      <c r="D83" s="47">
        <v>0</v>
      </c>
      <c r="E83" s="63">
        <v>31.6</v>
      </c>
      <c r="F83" s="47">
        <f t="shared" si="1"/>
        <v>31.6</v>
      </c>
      <c r="G83" s="46">
        <v>0</v>
      </c>
      <c r="H83" s="47">
        <v>0</v>
      </c>
      <c r="I83" s="63">
        <v>33.2</v>
      </c>
      <c r="J83" s="47">
        <f t="shared" si="2"/>
        <v>33.2</v>
      </c>
      <c r="K83" s="46">
        <v>0</v>
      </c>
    </row>
    <row r="84" spans="1:11" s="53" customFormat="1" ht="21" customHeight="1">
      <c r="A84" s="52" t="s">
        <v>84</v>
      </c>
      <c r="B84" s="50">
        <f t="shared" si="17"/>
        <v>63</v>
      </c>
      <c r="C84" s="36" t="s">
        <v>142</v>
      </c>
      <c r="D84" s="47">
        <v>75</v>
      </c>
      <c r="E84" s="63">
        <v>407.5</v>
      </c>
      <c r="F84" s="47">
        <f t="shared" si="1"/>
        <v>332.5</v>
      </c>
      <c r="G84" s="46">
        <f aca="true" t="shared" si="18" ref="G84:G85">E84/D84*100</f>
        <v>543.3333333333334</v>
      </c>
      <c r="H84" s="47">
        <v>150</v>
      </c>
      <c r="I84" s="63">
        <v>762.3</v>
      </c>
      <c r="J84" s="47">
        <f t="shared" si="2"/>
        <v>612.3</v>
      </c>
      <c r="K84" s="46">
        <f aca="true" t="shared" si="19" ref="K84:K85">I84/H84*100</f>
        <v>508.2</v>
      </c>
    </row>
    <row r="85" spans="1:11" s="53" customFormat="1" ht="21" customHeight="1">
      <c r="A85" s="52" t="s">
        <v>86</v>
      </c>
      <c r="B85" s="50">
        <f t="shared" si="17"/>
        <v>64</v>
      </c>
      <c r="C85" s="36" t="s">
        <v>143</v>
      </c>
      <c r="D85" s="47">
        <v>21</v>
      </c>
      <c r="E85" s="63">
        <v>0</v>
      </c>
      <c r="F85" s="47">
        <f t="shared" si="1"/>
        <v>-21</v>
      </c>
      <c r="G85" s="46">
        <f t="shared" si="18"/>
        <v>0</v>
      </c>
      <c r="H85" s="47">
        <v>42</v>
      </c>
      <c r="I85" s="63">
        <v>0</v>
      </c>
      <c r="J85" s="47">
        <f t="shared" si="2"/>
        <v>-42</v>
      </c>
      <c r="K85" s="46">
        <f t="shared" si="19"/>
        <v>0</v>
      </c>
    </row>
    <row r="86" spans="1:11" s="53" customFormat="1" ht="21" customHeight="1">
      <c r="A86" s="52" t="s">
        <v>144</v>
      </c>
      <c r="B86" s="50">
        <f t="shared" si="17"/>
        <v>65</v>
      </c>
      <c r="C86" s="36" t="s">
        <v>145</v>
      </c>
      <c r="D86" s="47">
        <v>0</v>
      </c>
      <c r="E86" s="63">
        <v>64.8</v>
      </c>
      <c r="F86" s="47">
        <f t="shared" si="1"/>
        <v>64.8</v>
      </c>
      <c r="G86" s="46">
        <v>0</v>
      </c>
      <c r="H86" s="47">
        <v>0</v>
      </c>
      <c r="I86" s="63">
        <v>239.1</v>
      </c>
      <c r="J86" s="47">
        <f t="shared" si="2"/>
        <v>239.1</v>
      </c>
      <c r="K86" s="46">
        <v>0</v>
      </c>
    </row>
    <row r="87" spans="1:11" s="53" customFormat="1" ht="21" customHeight="1">
      <c r="A87" s="52" t="s">
        <v>146</v>
      </c>
      <c r="B87" s="50">
        <f t="shared" si="17"/>
        <v>66</v>
      </c>
      <c r="C87" s="36" t="s">
        <v>147</v>
      </c>
      <c r="D87" s="47">
        <v>0</v>
      </c>
      <c r="E87" s="63">
        <v>0</v>
      </c>
      <c r="F87" s="47">
        <f t="shared" si="1"/>
        <v>0</v>
      </c>
      <c r="G87" s="46">
        <v>0</v>
      </c>
      <c r="H87" s="47">
        <v>0</v>
      </c>
      <c r="I87" s="63">
        <v>1.8</v>
      </c>
      <c r="J87" s="47">
        <f t="shared" si="2"/>
        <v>1.8</v>
      </c>
      <c r="K87" s="46">
        <v>0</v>
      </c>
    </row>
    <row r="88" spans="1:11" s="53" customFormat="1" ht="21" customHeight="1">
      <c r="A88" s="52" t="s">
        <v>148</v>
      </c>
      <c r="B88" s="50">
        <f t="shared" si="17"/>
        <v>67</v>
      </c>
      <c r="C88" s="36" t="s">
        <v>149</v>
      </c>
      <c r="D88" s="47">
        <v>66.8</v>
      </c>
      <c r="E88" s="63">
        <v>1361.2</v>
      </c>
      <c r="F88" s="47">
        <f t="shared" si="1"/>
        <v>1294.4</v>
      </c>
      <c r="G88" s="46">
        <f aca="true" t="shared" si="20" ref="G88:G89">E88/D88*100</f>
        <v>2037.724550898204</v>
      </c>
      <c r="H88" s="47">
        <v>133.6</v>
      </c>
      <c r="I88" s="63">
        <v>2097.6</v>
      </c>
      <c r="J88" s="47">
        <f t="shared" si="2"/>
        <v>1964</v>
      </c>
      <c r="K88" s="46">
        <f aca="true" t="shared" si="21" ref="K88:K89">I88/H88*100</f>
        <v>1570.059880239521</v>
      </c>
    </row>
    <row r="89" spans="1:11" s="61" customFormat="1" ht="21" customHeight="1">
      <c r="A89" s="52" t="s">
        <v>150</v>
      </c>
      <c r="B89" s="50">
        <f t="shared" si="17"/>
        <v>68</v>
      </c>
      <c r="C89" s="36">
        <v>1120</v>
      </c>
      <c r="D89" s="63">
        <f>D104+D116+D122</f>
        <v>7277.6</v>
      </c>
      <c r="E89" s="63">
        <f>E104+E116+E122</f>
        <v>7844.9</v>
      </c>
      <c r="F89" s="47">
        <f t="shared" si="1"/>
        <v>567.2999999999993</v>
      </c>
      <c r="G89" s="46">
        <f t="shared" si="20"/>
        <v>107.79515224799383</v>
      </c>
      <c r="H89" s="63">
        <f>H104+H116+H122</f>
        <v>18549.8</v>
      </c>
      <c r="I89" s="63">
        <f>I104+I116+I122</f>
        <v>15074.899999999998</v>
      </c>
      <c r="J89" s="47">
        <f t="shared" si="2"/>
        <v>-3474.9000000000015</v>
      </c>
      <c r="K89" s="46">
        <f t="shared" si="21"/>
        <v>81.26718347367625</v>
      </c>
    </row>
    <row r="90" spans="1:11" s="53" customFormat="1" ht="21" customHeight="1">
      <c r="A90" s="52" t="s">
        <v>74</v>
      </c>
      <c r="B90" s="50">
        <v>69</v>
      </c>
      <c r="C90" s="36" t="s">
        <v>151</v>
      </c>
      <c r="D90" s="63">
        <v>0</v>
      </c>
      <c r="E90" s="63">
        <v>0</v>
      </c>
      <c r="F90" s="47">
        <f t="shared" si="1"/>
        <v>0</v>
      </c>
      <c r="G90" s="46">
        <v>0</v>
      </c>
      <c r="H90" s="63">
        <v>0</v>
      </c>
      <c r="I90" s="63">
        <v>0</v>
      </c>
      <c r="J90" s="47">
        <f t="shared" si="2"/>
        <v>0</v>
      </c>
      <c r="K90" s="46">
        <v>0</v>
      </c>
    </row>
    <row r="91" spans="1:11" s="53" customFormat="1" ht="21" customHeight="1">
      <c r="A91" s="52" t="s">
        <v>76</v>
      </c>
      <c r="B91" s="50">
        <v>70</v>
      </c>
      <c r="C91" s="36" t="s">
        <v>152</v>
      </c>
      <c r="D91" s="63">
        <v>0</v>
      </c>
      <c r="E91" s="63">
        <v>0</v>
      </c>
      <c r="F91" s="47">
        <f t="shared" si="1"/>
        <v>0</v>
      </c>
      <c r="G91" s="46">
        <v>0</v>
      </c>
      <c r="H91" s="63">
        <v>0</v>
      </c>
      <c r="I91" s="63">
        <v>0</v>
      </c>
      <c r="J91" s="47">
        <f t="shared" si="2"/>
        <v>0</v>
      </c>
      <c r="K91" s="46">
        <v>0</v>
      </c>
    </row>
    <row r="92" spans="1:11" s="53" customFormat="1" ht="21" customHeight="1">
      <c r="A92" s="52" t="s">
        <v>78</v>
      </c>
      <c r="B92" s="50">
        <v>71</v>
      </c>
      <c r="C92" s="36" t="s">
        <v>153</v>
      </c>
      <c r="D92" s="63">
        <v>0</v>
      </c>
      <c r="E92" s="63">
        <v>0</v>
      </c>
      <c r="F92" s="47">
        <f t="shared" si="1"/>
        <v>0</v>
      </c>
      <c r="G92" s="46">
        <v>0</v>
      </c>
      <c r="H92" s="63">
        <v>0</v>
      </c>
      <c r="I92" s="63">
        <v>0</v>
      </c>
      <c r="J92" s="47">
        <f t="shared" si="2"/>
        <v>0</v>
      </c>
      <c r="K92" s="46">
        <v>0</v>
      </c>
    </row>
    <row r="93" spans="1:11" s="53" customFormat="1" ht="21" customHeight="1">
      <c r="A93" s="52" t="s">
        <v>80</v>
      </c>
      <c r="B93" s="50">
        <v>72</v>
      </c>
      <c r="C93" s="36" t="s">
        <v>154</v>
      </c>
      <c r="D93" s="63">
        <v>0</v>
      </c>
      <c r="E93" s="63">
        <v>0</v>
      </c>
      <c r="F93" s="47">
        <f t="shared" si="1"/>
        <v>0</v>
      </c>
      <c r="G93" s="46">
        <v>0</v>
      </c>
      <c r="H93" s="63">
        <v>0</v>
      </c>
      <c r="I93" s="63">
        <v>0</v>
      </c>
      <c r="J93" s="47">
        <f t="shared" si="2"/>
        <v>0</v>
      </c>
      <c r="K93" s="46">
        <v>0</v>
      </c>
    </row>
    <row r="94" spans="1:11" s="53" customFormat="1" ht="21" customHeight="1">
      <c r="A94" s="52" t="s">
        <v>82</v>
      </c>
      <c r="B94" s="50">
        <v>73</v>
      </c>
      <c r="C94" s="36" t="s">
        <v>155</v>
      </c>
      <c r="D94" s="63">
        <v>0</v>
      </c>
      <c r="E94" s="63">
        <v>0</v>
      </c>
      <c r="F94" s="47">
        <f t="shared" si="1"/>
        <v>0</v>
      </c>
      <c r="G94" s="46">
        <v>0</v>
      </c>
      <c r="H94" s="63">
        <v>0</v>
      </c>
      <c r="I94" s="63">
        <v>0</v>
      </c>
      <c r="J94" s="47">
        <f t="shared" si="2"/>
        <v>0</v>
      </c>
      <c r="K94" s="46">
        <v>0</v>
      </c>
    </row>
    <row r="95" spans="1:11" s="53" customFormat="1" ht="21" customHeight="1">
      <c r="A95" s="52" t="s">
        <v>84</v>
      </c>
      <c r="B95" s="50">
        <v>74</v>
      </c>
      <c r="C95" s="36" t="s">
        <v>156</v>
      </c>
      <c r="D95" s="63">
        <v>0</v>
      </c>
      <c r="E95" s="63">
        <v>0</v>
      </c>
      <c r="F95" s="47">
        <f t="shared" si="1"/>
        <v>0</v>
      </c>
      <c r="G95" s="46">
        <v>0</v>
      </c>
      <c r="H95" s="63">
        <v>0</v>
      </c>
      <c r="I95" s="63">
        <v>0</v>
      </c>
      <c r="J95" s="47">
        <f t="shared" si="2"/>
        <v>0</v>
      </c>
      <c r="K95" s="46">
        <v>0</v>
      </c>
    </row>
    <row r="96" spans="1:11" s="53" customFormat="1" ht="21" customHeight="1">
      <c r="A96" s="52" t="s">
        <v>86</v>
      </c>
      <c r="B96" s="50">
        <v>75</v>
      </c>
      <c r="C96" s="36" t="s">
        <v>157</v>
      </c>
      <c r="D96" s="63">
        <v>0</v>
      </c>
      <c r="E96" s="63">
        <v>0</v>
      </c>
      <c r="F96" s="47">
        <f t="shared" si="1"/>
        <v>0</v>
      </c>
      <c r="G96" s="46">
        <v>0</v>
      </c>
      <c r="H96" s="63">
        <v>0</v>
      </c>
      <c r="I96" s="63">
        <v>0</v>
      </c>
      <c r="J96" s="47">
        <f t="shared" si="2"/>
        <v>0</v>
      </c>
      <c r="K96" s="46">
        <v>0</v>
      </c>
    </row>
    <row r="97" spans="1:11" s="54" customFormat="1" ht="21" customHeight="1">
      <c r="A97" s="67" t="s">
        <v>158</v>
      </c>
      <c r="B97" s="68">
        <v>76</v>
      </c>
      <c r="C97" s="69" t="s">
        <v>159</v>
      </c>
      <c r="D97" s="70">
        <f>D98+D99+D100+D101</f>
        <v>0</v>
      </c>
      <c r="E97" s="70">
        <v>0</v>
      </c>
      <c r="F97" s="47">
        <f t="shared" si="1"/>
        <v>0</v>
      </c>
      <c r="G97" s="71">
        <v>0</v>
      </c>
      <c r="H97" s="70">
        <f>H98+H99+H100+H101</f>
        <v>0</v>
      </c>
      <c r="I97" s="70">
        <v>0</v>
      </c>
      <c r="J97" s="47">
        <f t="shared" si="2"/>
        <v>0</v>
      </c>
      <c r="K97" s="71">
        <v>0</v>
      </c>
    </row>
    <row r="98" spans="1:11" s="53" customFormat="1" ht="21" customHeight="1">
      <c r="A98" s="72" t="s">
        <v>160</v>
      </c>
      <c r="B98" s="68">
        <v>77</v>
      </c>
      <c r="C98" s="69" t="s">
        <v>161</v>
      </c>
      <c r="D98" s="70">
        <v>0</v>
      </c>
      <c r="E98" s="70">
        <v>0</v>
      </c>
      <c r="F98" s="47">
        <f t="shared" si="1"/>
        <v>0</v>
      </c>
      <c r="G98" s="71">
        <v>0</v>
      </c>
      <c r="H98" s="70">
        <v>0</v>
      </c>
      <c r="I98" s="70">
        <v>0</v>
      </c>
      <c r="J98" s="47">
        <f t="shared" si="2"/>
        <v>0</v>
      </c>
      <c r="K98" s="71">
        <v>0</v>
      </c>
    </row>
    <row r="99" spans="1:11" s="53" customFormat="1" ht="21" customHeight="1">
      <c r="A99" s="72" t="s">
        <v>162</v>
      </c>
      <c r="B99" s="68">
        <v>78</v>
      </c>
      <c r="C99" s="69" t="s">
        <v>163</v>
      </c>
      <c r="D99" s="70">
        <v>0</v>
      </c>
      <c r="E99" s="70">
        <v>0</v>
      </c>
      <c r="F99" s="47">
        <f t="shared" si="1"/>
        <v>0</v>
      </c>
      <c r="G99" s="71">
        <v>0</v>
      </c>
      <c r="H99" s="70">
        <v>0</v>
      </c>
      <c r="I99" s="70">
        <v>0</v>
      </c>
      <c r="J99" s="47">
        <f t="shared" si="2"/>
        <v>0</v>
      </c>
      <c r="K99" s="71">
        <v>0</v>
      </c>
    </row>
    <row r="100" spans="1:11" s="53" customFormat="1" ht="21" customHeight="1">
      <c r="A100" s="72" t="s">
        <v>164</v>
      </c>
      <c r="B100" s="68">
        <v>79</v>
      </c>
      <c r="C100" s="69" t="s">
        <v>165</v>
      </c>
      <c r="D100" s="70">
        <v>0</v>
      </c>
      <c r="E100" s="70">
        <v>0</v>
      </c>
      <c r="F100" s="47">
        <f t="shared" si="1"/>
        <v>0</v>
      </c>
      <c r="G100" s="71">
        <v>0</v>
      </c>
      <c r="H100" s="70">
        <v>0</v>
      </c>
      <c r="I100" s="70">
        <v>0</v>
      </c>
      <c r="J100" s="47">
        <f t="shared" si="2"/>
        <v>0</v>
      </c>
      <c r="K100" s="71">
        <v>0</v>
      </c>
    </row>
    <row r="101" spans="1:11" s="53" customFormat="1" ht="27" customHeight="1">
      <c r="A101" s="72" t="s">
        <v>166</v>
      </c>
      <c r="B101" s="68">
        <v>80</v>
      </c>
      <c r="C101" s="69" t="s">
        <v>167</v>
      </c>
      <c r="D101" s="70">
        <v>0</v>
      </c>
      <c r="E101" s="70">
        <v>0</v>
      </c>
      <c r="F101" s="47">
        <f t="shared" si="1"/>
        <v>0</v>
      </c>
      <c r="G101" s="71">
        <v>0</v>
      </c>
      <c r="H101" s="70">
        <v>0</v>
      </c>
      <c r="I101" s="70">
        <v>0</v>
      </c>
      <c r="J101" s="47">
        <f t="shared" si="2"/>
        <v>0</v>
      </c>
      <c r="K101" s="71">
        <v>0</v>
      </c>
    </row>
    <row r="102" spans="1:11" s="53" customFormat="1" ht="25.5" customHeight="1">
      <c r="A102" s="73" t="s">
        <v>88</v>
      </c>
      <c r="B102" s="74">
        <v>81</v>
      </c>
      <c r="C102" s="75" t="s">
        <v>168</v>
      </c>
      <c r="D102" s="76">
        <v>0</v>
      </c>
      <c r="E102" s="76">
        <v>0</v>
      </c>
      <c r="F102" s="47">
        <f t="shared" si="1"/>
        <v>0</v>
      </c>
      <c r="G102" s="77">
        <v>0</v>
      </c>
      <c r="H102" s="76">
        <v>0</v>
      </c>
      <c r="I102" s="76">
        <v>0</v>
      </c>
      <c r="J102" s="47">
        <f t="shared" si="2"/>
        <v>0</v>
      </c>
      <c r="K102" s="77">
        <v>0</v>
      </c>
    </row>
    <row r="103" spans="1:11" s="53" customFormat="1" ht="29.25" customHeight="1">
      <c r="A103" s="73" t="s">
        <v>92</v>
      </c>
      <c r="B103" s="78">
        <v>82</v>
      </c>
      <c r="C103" s="75" t="s">
        <v>169</v>
      </c>
      <c r="D103" s="76">
        <v>0</v>
      </c>
      <c r="E103" s="76">
        <v>0</v>
      </c>
      <c r="F103" s="47">
        <f t="shared" si="1"/>
        <v>0</v>
      </c>
      <c r="G103" s="77">
        <v>0</v>
      </c>
      <c r="H103" s="76">
        <v>0</v>
      </c>
      <c r="I103" s="76">
        <v>0</v>
      </c>
      <c r="J103" s="47">
        <f t="shared" si="2"/>
        <v>0</v>
      </c>
      <c r="K103" s="77">
        <v>0</v>
      </c>
    </row>
    <row r="104" spans="1:11" s="61" customFormat="1" ht="19.5" customHeight="1">
      <c r="A104" s="73" t="s">
        <v>170</v>
      </c>
      <c r="B104" s="78">
        <v>83</v>
      </c>
      <c r="C104" s="75">
        <v>1130</v>
      </c>
      <c r="D104" s="76">
        <f>D105+D106+D107+D108+D109+D110+D111+D112+D113+D114</f>
        <v>2459.4</v>
      </c>
      <c r="E104" s="76">
        <f>E105+E106+E107+E108+E109+E110+E111+E112+E113+E114+E115</f>
        <v>2909.1</v>
      </c>
      <c r="F104" s="47">
        <f t="shared" si="1"/>
        <v>449.6999999999998</v>
      </c>
      <c r="G104" s="46">
        <f aca="true" t="shared" si="22" ref="G104:G110">E104/D104*100</f>
        <v>118.28494754818249</v>
      </c>
      <c r="H104" s="76">
        <f>H105+H106+H107+H108+H109+H110+H111+H112+H113+H114</f>
        <v>7170.2</v>
      </c>
      <c r="I104" s="76">
        <f>I105+I106+I107+I108+I109+I110+I111+I112+I113+I114+I115</f>
        <v>4924.8</v>
      </c>
      <c r="J104" s="47">
        <f t="shared" si="2"/>
        <v>-2245.3999999999996</v>
      </c>
      <c r="K104" s="77">
        <v>0</v>
      </c>
    </row>
    <row r="105" spans="1:11" s="53" customFormat="1" ht="19.5" customHeight="1">
      <c r="A105" s="73" t="s">
        <v>74</v>
      </c>
      <c r="B105" s="78">
        <v>84</v>
      </c>
      <c r="C105" s="75" t="s">
        <v>171</v>
      </c>
      <c r="D105" s="76">
        <v>166.9</v>
      </c>
      <c r="E105" s="76">
        <v>0</v>
      </c>
      <c r="F105" s="47">
        <f t="shared" si="1"/>
        <v>-166.9</v>
      </c>
      <c r="G105" s="46">
        <f t="shared" si="22"/>
        <v>0</v>
      </c>
      <c r="H105" s="76">
        <v>333.9</v>
      </c>
      <c r="I105" s="76">
        <v>0</v>
      </c>
      <c r="J105" s="47">
        <f t="shared" si="2"/>
        <v>-333.9</v>
      </c>
      <c r="K105" s="77">
        <v>0</v>
      </c>
    </row>
    <row r="106" spans="1:11" s="53" customFormat="1" ht="21" customHeight="1">
      <c r="A106" s="73" t="s">
        <v>76</v>
      </c>
      <c r="B106" s="78">
        <v>85</v>
      </c>
      <c r="C106" s="75" t="s">
        <v>172</v>
      </c>
      <c r="D106" s="76">
        <v>36.7</v>
      </c>
      <c r="E106" s="76">
        <v>0</v>
      </c>
      <c r="F106" s="47">
        <f t="shared" si="1"/>
        <v>-36.7</v>
      </c>
      <c r="G106" s="46">
        <f t="shared" si="22"/>
        <v>0</v>
      </c>
      <c r="H106" s="76">
        <v>73.5</v>
      </c>
      <c r="I106" s="76">
        <v>0</v>
      </c>
      <c r="J106" s="47">
        <f t="shared" si="2"/>
        <v>-73.5</v>
      </c>
      <c r="K106" s="46">
        <v>0</v>
      </c>
    </row>
    <row r="107" spans="1:11" s="53" customFormat="1" ht="18.75" customHeight="1">
      <c r="A107" s="52" t="s">
        <v>78</v>
      </c>
      <c r="B107" s="50">
        <v>86</v>
      </c>
      <c r="C107" s="36" t="s">
        <v>173</v>
      </c>
      <c r="D107" s="76">
        <v>222.5</v>
      </c>
      <c r="E107" s="76">
        <v>205.5</v>
      </c>
      <c r="F107" s="47">
        <f t="shared" si="1"/>
        <v>-17</v>
      </c>
      <c r="G107" s="46">
        <f t="shared" si="22"/>
        <v>92.35955056179776</v>
      </c>
      <c r="H107" s="76">
        <v>965</v>
      </c>
      <c r="I107" s="76">
        <v>369.5</v>
      </c>
      <c r="J107" s="47">
        <f t="shared" si="2"/>
        <v>-595.5</v>
      </c>
      <c r="K107" s="46">
        <v>0</v>
      </c>
    </row>
    <row r="108" spans="1:11" s="53" customFormat="1" ht="21" customHeight="1">
      <c r="A108" s="52" t="s">
        <v>80</v>
      </c>
      <c r="B108" s="50">
        <v>87</v>
      </c>
      <c r="C108" s="36" t="s">
        <v>174</v>
      </c>
      <c r="D108" s="76">
        <v>800</v>
      </c>
      <c r="E108" s="76">
        <v>538.8</v>
      </c>
      <c r="F108" s="47">
        <f t="shared" si="1"/>
        <v>-261.20000000000005</v>
      </c>
      <c r="G108" s="46">
        <f t="shared" si="22"/>
        <v>67.35</v>
      </c>
      <c r="H108" s="76">
        <v>3645</v>
      </c>
      <c r="I108" s="76">
        <v>841.3</v>
      </c>
      <c r="J108" s="47">
        <f t="shared" si="2"/>
        <v>-2803.7</v>
      </c>
      <c r="K108" s="46">
        <v>0</v>
      </c>
    </row>
    <row r="109" spans="1:11" s="53" customFormat="1" ht="21" customHeight="1">
      <c r="A109" s="52" t="s">
        <v>82</v>
      </c>
      <c r="B109" s="50">
        <v>88</v>
      </c>
      <c r="C109" s="36" t="s">
        <v>175</v>
      </c>
      <c r="D109" s="76">
        <v>750</v>
      </c>
      <c r="E109" s="76">
        <v>660.6</v>
      </c>
      <c r="F109" s="47">
        <f t="shared" si="1"/>
        <v>-89.39999999999998</v>
      </c>
      <c r="G109" s="46">
        <f t="shared" si="22"/>
        <v>88.08</v>
      </c>
      <c r="H109" s="76">
        <v>1250</v>
      </c>
      <c r="I109" s="76">
        <v>1133.6</v>
      </c>
      <c r="J109" s="47">
        <f t="shared" si="2"/>
        <v>-116.40000000000009</v>
      </c>
      <c r="K109" s="46">
        <v>0</v>
      </c>
    </row>
    <row r="110" spans="1:11" s="53" customFormat="1" ht="21" customHeight="1">
      <c r="A110" s="52" t="s">
        <v>84</v>
      </c>
      <c r="B110" s="50">
        <v>89</v>
      </c>
      <c r="C110" s="36" t="s">
        <v>176</v>
      </c>
      <c r="D110" s="76">
        <v>355.8</v>
      </c>
      <c r="E110" s="76">
        <v>517.6</v>
      </c>
      <c r="F110" s="47">
        <f t="shared" si="1"/>
        <v>161.8</v>
      </c>
      <c r="G110" s="46">
        <f t="shared" si="22"/>
        <v>145.47498594716131</v>
      </c>
      <c r="H110" s="76">
        <v>711.6</v>
      </c>
      <c r="I110" s="76">
        <v>614.8</v>
      </c>
      <c r="J110" s="47">
        <f t="shared" si="2"/>
        <v>-96.80000000000007</v>
      </c>
      <c r="K110" s="46">
        <v>0</v>
      </c>
    </row>
    <row r="111" spans="1:11" s="53" customFormat="1" ht="21" customHeight="1">
      <c r="A111" s="52" t="s">
        <v>86</v>
      </c>
      <c r="B111" s="50">
        <v>90</v>
      </c>
      <c r="C111" s="36" t="s">
        <v>177</v>
      </c>
      <c r="D111" s="76">
        <v>0</v>
      </c>
      <c r="E111" s="76">
        <v>0</v>
      </c>
      <c r="F111" s="47">
        <f t="shared" si="1"/>
        <v>0</v>
      </c>
      <c r="G111" s="46">
        <v>0</v>
      </c>
      <c r="H111" s="76">
        <v>0</v>
      </c>
      <c r="I111" s="76">
        <v>0</v>
      </c>
      <c r="J111" s="47">
        <f t="shared" si="2"/>
        <v>0</v>
      </c>
      <c r="K111" s="46">
        <v>0</v>
      </c>
    </row>
    <row r="112" spans="1:11" s="53" customFormat="1" ht="21" customHeight="1">
      <c r="A112" s="52" t="s">
        <v>88</v>
      </c>
      <c r="B112" s="78">
        <v>91</v>
      </c>
      <c r="C112" s="75" t="s">
        <v>178</v>
      </c>
      <c r="D112" s="76">
        <v>127.5</v>
      </c>
      <c r="E112" s="76">
        <v>104.6</v>
      </c>
      <c r="F112" s="47">
        <f t="shared" si="1"/>
        <v>-22.900000000000006</v>
      </c>
      <c r="G112" s="46">
        <f>E112/D112*100</f>
        <v>82.0392156862745</v>
      </c>
      <c r="H112" s="76">
        <v>191.2</v>
      </c>
      <c r="I112" s="76">
        <v>161.3</v>
      </c>
      <c r="J112" s="47">
        <f t="shared" si="2"/>
        <v>-29.899999999999977</v>
      </c>
      <c r="K112" s="46">
        <v>0</v>
      </c>
    </row>
    <row r="113" spans="1:11" s="53" customFormat="1" ht="21" customHeight="1">
      <c r="A113" s="52" t="s">
        <v>90</v>
      </c>
      <c r="B113" s="78">
        <v>92</v>
      </c>
      <c r="C113" s="75" t="s">
        <v>179</v>
      </c>
      <c r="D113" s="76">
        <v>0</v>
      </c>
      <c r="E113" s="76">
        <v>0</v>
      </c>
      <c r="F113" s="47">
        <f t="shared" si="1"/>
        <v>0</v>
      </c>
      <c r="G113" s="46">
        <v>0</v>
      </c>
      <c r="H113" s="76">
        <v>0</v>
      </c>
      <c r="I113" s="76">
        <v>0</v>
      </c>
      <c r="J113" s="47">
        <f t="shared" si="2"/>
        <v>0</v>
      </c>
      <c r="K113" s="46">
        <v>0</v>
      </c>
    </row>
    <row r="114" spans="1:11" s="53" customFormat="1" ht="27" customHeight="1">
      <c r="A114" s="73" t="s">
        <v>92</v>
      </c>
      <c r="B114" s="78">
        <v>93</v>
      </c>
      <c r="C114" s="75" t="s">
        <v>180</v>
      </c>
      <c r="D114" s="76">
        <v>0</v>
      </c>
      <c r="E114" s="76">
        <v>0</v>
      </c>
      <c r="F114" s="47">
        <f t="shared" si="1"/>
        <v>0</v>
      </c>
      <c r="G114" s="46">
        <v>0</v>
      </c>
      <c r="H114" s="76">
        <v>0</v>
      </c>
      <c r="I114" s="76">
        <v>0</v>
      </c>
      <c r="J114" s="47">
        <f t="shared" si="2"/>
        <v>0</v>
      </c>
      <c r="K114" s="46">
        <v>0</v>
      </c>
    </row>
    <row r="115" spans="1:11" s="53" customFormat="1" ht="27" customHeight="1">
      <c r="A115" s="73" t="s">
        <v>148</v>
      </c>
      <c r="B115" s="78">
        <v>94</v>
      </c>
      <c r="C115" s="75" t="s">
        <v>181</v>
      </c>
      <c r="D115" s="76">
        <v>0</v>
      </c>
      <c r="E115" s="76">
        <v>882</v>
      </c>
      <c r="F115" s="47">
        <f t="shared" si="1"/>
        <v>882</v>
      </c>
      <c r="G115" s="46">
        <v>0</v>
      </c>
      <c r="H115" s="76">
        <v>0</v>
      </c>
      <c r="I115" s="76">
        <v>1804.3</v>
      </c>
      <c r="J115" s="47">
        <f t="shared" si="2"/>
        <v>1804.3</v>
      </c>
      <c r="K115" s="46">
        <v>0</v>
      </c>
    </row>
    <row r="116" spans="1:11" s="53" customFormat="1" ht="21" customHeight="1">
      <c r="A116" s="73" t="s">
        <v>158</v>
      </c>
      <c r="B116" s="78">
        <v>95</v>
      </c>
      <c r="C116" s="75">
        <v>1140</v>
      </c>
      <c r="D116" s="79">
        <f>D117+D118+D119+D120+D121</f>
        <v>4818.2</v>
      </c>
      <c r="E116" s="79">
        <f>E117+E118+E119+E120+E121</f>
        <v>4720.2</v>
      </c>
      <c r="F116" s="47">
        <f t="shared" si="1"/>
        <v>-98</v>
      </c>
      <c r="G116" s="46">
        <f aca="true" t="shared" si="23" ref="G116:G119">E116/D116*100</f>
        <v>97.9660454111494</v>
      </c>
      <c r="H116" s="79">
        <f>H117+H118+H119+H120+H121</f>
        <v>10440.8</v>
      </c>
      <c r="I116" s="76">
        <f>I117+I118+I119+I120+I121</f>
        <v>9470.8</v>
      </c>
      <c r="J116" s="47">
        <f t="shared" si="2"/>
        <v>-970</v>
      </c>
      <c r="K116" s="46">
        <f aca="true" t="shared" si="24" ref="K116:K119">I116/H116*100</f>
        <v>90.70952417439277</v>
      </c>
    </row>
    <row r="117" spans="1:11" s="53" customFormat="1" ht="22.5" customHeight="1">
      <c r="A117" s="80" t="s">
        <v>160</v>
      </c>
      <c r="B117" s="78">
        <v>96</v>
      </c>
      <c r="C117" s="81" t="s">
        <v>182</v>
      </c>
      <c r="D117" s="76">
        <v>2143.4</v>
      </c>
      <c r="E117" s="76">
        <v>2247.5</v>
      </c>
      <c r="F117" s="47">
        <f t="shared" si="1"/>
        <v>104.09999999999991</v>
      </c>
      <c r="G117" s="46">
        <f t="shared" si="23"/>
        <v>104.85676961836334</v>
      </c>
      <c r="H117" s="76">
        <v>5668.5</v>
      </c>
      <c r="I117" s="76">
        <v>5563.8</v>
      </c>
      <c r="J117" s="47">
        <f t="shared" si="2"/>
        <v>-104.69999999999982</v>
      </c>
      <c r="K117" s="46">
        <f t="shared" si="24"/>
        <v>98.15295051600953</v>
      </c>
    </row>
    <row r="118" spans="1:11" s="53" customFormat="1" ht="22.5" customHeight="1">
      <c r="A118" s="80" t="s">
        <v>162</v>
      </c>
      <c r="B118" s="78">
        <v>97</v>
      </c>
      <c r="C118" s="81" t="s">
        <v>183</v>
      </c>
      <c r="D118" s="76">
        <v>1026.1</v>
      </c>
      <c r="E118" s="76">
        <v>890.2</v>
      </c>
      <c r="F118" s="47">
        <f t="shared" si="1"/>
        <v>-135.89999999999986</v>
      </c>
      <c r="G118" s="46">
        <f t="shared" si="23"/>
        <v>86.75567683461652</v>
      </c>
      <c r="H118" s="76">
        <v>1465.9</v>
      </c>
      <c r="I118" s="76">
        <v>1166.3</v>
      </c>
      <c r="J118" s="47">
        <f t="shared" si="2"/>
        <v>-299.60000000000014</v>
      </c>
      <c r="K118" s="46">
        <f t="shared" si="24"/>
        <v>79.56204379562043</v>
      </c>
    </row>
    <row r="119" spans="1:11" s="53" customFormat="1" ht="22.5" customHeight="1">
      <c r="A119" s="80" t="s">
        <v>164</v>
      </c>
      <c r="B119" s="78">
        <v>98</v>
      </c>
      <c r="C119" s="81" t="s">
        <v>184</v>
      </c>
      <c r="D119" s="76">
        <v>1596</v>
      </c>
      <c r="E119" s="76">
        <v>1523.5</v>
      </c>
      <c r="F119" s="47">
        <f t="shared" si="1"/>
        <v>-72.5</v>
      </c>
      <c r="G119" s="46">
        <f t="shared" si="23"/>
        <v>95.45739348370927</v>
      </c>
      <c r="H119" s="76">
        <v>3201</v>
      </c>
      <c r="I119" s="76">
        <v>2642.7</v>
      </c>
      <c r="J119" s="47">
        <f t="shared" si="2"/>
        <v>-558.3000000000002</v>
      </c>
      <c r="K119" s="46">
        <f t="shared" si="24"/>
        <v>82.55857544517337</v>
      </c>
    </row>
    <row r="120" spans="1:11" s="53" customFormat="1" ht="22.5" customHeight="1">
      <c r="A120" s="80" t="s">
        <v>185</v>
      </c>
      <c r="B120" s="78">
        <v>99</v>
      </c>
      <c r="C120" s="81" t="s">
        <v>186</v>
      </c>
      <c r="D120" s="82">
        <v>0</v>
      </c>
      <c r="E120" s="76">
        <v>0</v>
      </c>
      <c r="F120" s="47">
        <f t="shared" si="1"/>
        <v>0</v>
      </c>
      <c r="G120" s="46">
        <v>0</v>
      </c>
      <c r="H120" s="82">
        <v>0</v>
      </c>
      <c r="I120" s="76">
        <v>0</v>
      </c>
      <c r="J120" s="47">
        <f t="shared" si="2"/>
        <v>0</v>
      </c>
      <c r="K120" s="46">
        <v>0</v>
      </c>
    </row>
    <row r="121" spans="1:11" s="53" customFormat="1" ht="40.5" customHeight="1">
      <c r="A121" s="80" t="s">
        <v>166</v>
      </c>
      <c r="B121" s="78">
        <v>100</v>
      </c>
      <c r="C121" s="81" t="s">
        <v>187</v>
      </c>
      <c r="D121" s="76">
        <v>52.7</v>
      </c>
      <c r="E121" s="76">
        <v>59</v>
      </c>
      <c r="F121" s="47">
        <f t="shared" si="1"/>
        <v>6.299999999999997</v>
      </c>
      <c r="G121" s="46">
        <f>E121/D121*100</f>
        <v>111.95445920303604</v>
      </c>
      <c r="H121" s="76">
        <v>105.4</v>
      </c>
      <c r="I121" s="76">
        <v>98</v>
      </c>
      <c r="J121" s="47">
        <f t="shared" si="2"/>
        <v>-7.400000000000006</v>
      </c>
      <c r="K121" s="46">
        <f aca="true" t="shared" si="25" ref="K121:K122">I121/H121*100</f>
        <v>92.97912713472485</v>
      </c>
    </row>
    <row r="122" spans="1:11" s="54" customFormat="1" ht="24" customHeight="1">
      <c r="A122" s="73" t="s">
        <v>188</v>
      </c>
      <c r="B122" s="83">
        <v>101</v>
      </c>
      <c r="C122" s="75">
        <v>1150</v>
      </c>
      <c r="D122" s="79">
        <f>D123+D124+D125</f>
        <v>0</v>
      </c>
      <c r="E122" s="79">
        <f>E123+E124+E125</f>
        <v>215.6</v>
      </c>
      <c r="F122" s="47">
        <f t="shared" si="1"/>
        <v>215.6</v>
      </c>
      <c r="G122" s="46">
        <v>0</v>
      </c>
      <c r="H122" s="79">
        <f>H123+H124+H125</f>
        <v>938.8</v>
      </c>
      <c r="I122" s="79">
        <f>I123+I124+I125</f>
        <v>679.3</v>
      </c>
      <c r="J122" s="47">
        <f t="shared" si="2"/>
        <v>-259.5</v>
      </c>
      <c r="K122" s="46">
        <f t="shared" si="25"/>
        <v>72.35832978270132</v>
      </c>
    </row>
    <row r="123" spans="1:11" s="53" customFormat="1" ht="24.75" customHeight="1">
      <c r="A123" s="80" t="s">
        <v>189</v>
      </c>
      <c r="B123" s="78">
        <v>102</v>
      </c>
      <c r="C123" s="81" t="s">
        <v>190</v>
      </c>
      <c r="D123" s="76">
        <v>0</v>
      </c>
      <c r="E123" s="76">
        <v>0</v>
      </c>
      <c r="F123" s="47">
        <f t="shared" si="1"/>
        <v>0</v>
      </c>
      <c r="G123" s="46">
        <v>0</v>
      </c>
      <c r="H123" s="76">
        <v>0</v>
      </c>
      <c r="I123" s="76">
        <v>0</v>
      </c>
      <c r="J123" s="47">
        <f t="shared" si="2"/>
        <v>0</v>
      </c>
      <c r="K123" s="46">
        <v>0</v>
      </c>
    </row>
    <row r="124" spans="1:11" s="53" customFormat="1" ht="24.75" customHeight="1">
      <c r="A124" s="80" t="s">
        <v>191</v>
      </c>
      <c r="B124" s="78">
        <v>103</v>
      </c>
      <c r="C124" s="81" t="s">
        <v>192</v>
      </c>
      <c r="D124" s="76">
        <v>0</v>
      </c>
      <c r="E124" s="76">
        <v>215.6</v>
      </c>
      <c r="F124" s="47">
        <f t="shared" si="1"/>
        <v>215.6</v>
      </c>
      <c r="G124" s="46">
        <v>0</v>
      </c>
      <c r="H124" s="76">
        <v>938.8</v>
      </c>
      <c r="I124" s="76">
        <v>679.3</v>
      </c>
      <c r="J124" s="47">
        <f t="shared" si="2"/>
        <v>-259.5</v>
      </c>
      <c r="K124" s="46">
        <f>I124/H124*100</f>
        <v>72.35832978270132</v>
      </c>
    </row>
    <row r="125" spans="1:11" s="53" customFormat="1" ht="24.75" customHeight="1">
      <c r="A125" s="80" t="s">
        <v>193</v>
      </c>
      <c r="B125" s="78">
        <v>104</v>
      </c>
      <c r="C125" s="81" t="s">
        <v>194</v>
      </c>
      <c r="D125" s="79">
        <v>0</v>
      </c>
      <c r="E125" s="77">
        <v>0</v>
      </c>
      <c r="F125" s="47">
        <f t="shared" si="1"/>
        <v>0</v>
      </c>
      <c r="G125" s="46">
        <v>0</v>
      </c>
      <c r="H125" s="79">
        <v>0</v>
      </c>
      <c r="I125" s="77">
        <v>0</v>
      </c>
      <c r="J125" s="47">
        <f t="shared" si="2"/>
        <v>0</v>
      </c>
      <c r="K125" s="46">
        <v>0</v>
      </c>
    </row>
    <row r="126" spans="1:11" s="53" customFormat="1" ht="43.5" customHeight="1">
      <c r="A126" s="84" t="s">
        <v>195</v>
      </c>
      <c r="B126" s="78">
        <v>105</v>
      </c>
      <c r="C126" s="85">
        <v>1160</v>
      </c>
      <c r="D126" s="79"/>
      <c r="E126" s="77"/>
      <c r="F126" s="47">
        <f t="shared" si="1"/>
        <v>0</v>
      </c>
      <c r="G126" s="46">
        <v>0</v>
      </c>
      <c r="H126" s="79"/>
      <c r="I126" s="77"/>
      <c r="J126" s="47">
        <f t="shared" si="2"/>
        <v>0</v>
      </c>
      <c r="K126" s="46">
        <v>0</v>
      </c>
    </row>
    <row r="127" spans="1:11" s="61" customFormat="1" ht="22.5" customHeight="1">
      <c r="A127" s="84" t="s">
        <v>196</v>
      </c>
      <c r="B127" s="78">
        <v>106</v>
      </c>
      <c r="C127" s="85">
        <v>1170</v>
      </c>
      <c r="D127" s="77">
        <f>D23</f>
        <v>62933.1</v>
      </c>
      <c r="E127" s="86">
        <f>E23</f>
        <v>70790.9</v>
      </c>
      <c r="F127" s="47">
        <f t="shared" si="1"/>
        <v>7857.799999999996</v>
      </c>
      <c r="G127" s="46">
        <v>0</v>
      </c>
      <c r="H127" s="77">
        <f>H23</f>
        <v>128657.49999999999</v>
      </c>
      <c r="I127" s="86">
        <f>I23</f>
        <v>140292.6</v>
      </c>
      <c r="J127" s="47">
        <f t="shared" si="2"/>
        <v>11635.10000000002</v>
      </c>
      <c r="K127" s="46">
        <f aca="true" t="shared" si="26" ref="K127:K128">I127/H127*100</f>
        <v>109.04346812272895</v>
      </c>
    </row>
    <row r="128" spans="1:11" s="61" customFormat="1" ht="24.75" customHeight="1">
      <c r="A128" s="84" t="s">
        <v>197</v>
      </c>
      <c r="B128" s="78">
        <v>107</v>
      </c>
      <c r="C128" s="85">
        <v>1180</v>
      </c>
      <c r="D128" s="77">
        <f>D39</f>
        <v>62933.1</v>
      </c>
      <c r="E128" s="77">
        <f>E39</f>
        <v>65580.5</v>
      </c>
      <c r="F128" s="47">
        <f t="shared" si="1"/>
        <v>2647.4000000000015</v>
      </c>
      <c r="G128" s="46">
        <v>0</v>
      </c>
      <c r="H128" s="77">
        <f>H39</f>
        <v>128657.5</v>
      </c>
      <c r="I128" s="77">
        <f>I39</f>
        <v>130693</v>
      </c>
      <c r="J128" s="47">
        <f t="shared" si="2"/>
        <v>2035.5</v>
      </c>
      <c r="K128" s="46">
        <f t="shared" si="26"/>
        <v>101.58210753356781</v>
      </c>
    </row>
    <row r="129" spans="1:11" s="53" customFormat="1" ht="22.5" customHeight="1">
      <c r="A129" s="84" t="s">
        <v>198</v>
      </c>
      <c r="B129" s="78">
        <v>108</v>
      </c>
      <c r="C129" s="85">
        <v>1190</v>
      </c>
      <c r="D129" s="79">
        <f>D127-D128</f>
        <v>0</v>
      </c>
      <c r="E129" s="79">
        <f>E127-E128</f>
        <v>5210.399999999994</v>
      </c>
      <c r="F129" s="47">
        <f t="shared" si="1"/>
        <v>5210.399999999994</v>
      </c>
      <c r="G129" s="46">
        <v>0</v>
      </c>
      <c r="H129" s="79">
        <f>H127-H128</f>
        <v>0</v>
      </c>
      <c r="I129" s="79">
        <f>I127-I128</f>
        <v>9599.600000000006</v>
      </c>
      <c r="J129" s="47">
        <v>9599.6</v>
      </c>
      <c r="K129" s="46">
        <v>0</v>
      </c>
    </row>
    <row r="130" spans="1:11" s="54" customFormat="1" ht="22.5" customHeight="1">
      <c r="A130" s="42" t="s">
        <v>199</v>
      </c>
      <c r="B130" s="50">
        <v>109</v>
      </c>
      <c r="C130" s="44">
        <v>2000</v>
      </c>
      <c r="D130" s="46">
        <f>D131+D132</f>
        <v>0</v>
      </c>
      <c r="E130" s="46">
        <f>E131+E132</f>
        <v>6417.1</v>
      </c>
      <c r="F130" s="47">
        <f t="shared" si="1"/>
        <v>6417.1</v>
      </c>
      <c r="G130" s="46">
        <v>0</v>
      </c>
      <c r="H130" s="46">
        <v>0</v>
      </c>
      <c r="I130" s="46">
        <f>I131+I132</f>
        <v>13065.4</v>
      </c>
      <c r="J130" s="47">
        <f aca="true" t="shared" si="27" ref="J130:J204">I130-H130</f>
        <v>13065.4</v>
      </c>
      <c r="K130" s="46">
        <v>0</v>
      </c>
    </row>
    <row r="131" spans="1:11" s="53" customFormat="1" ht="44.25" customHeight="1">
      <c r="A131" s="52" t="s">
        <v>200</v>
      </c>
      <c r="B131" s="50">
        <v>110</v>
      </c>
      <c r="C131" s="36">
        <v>2010</v>
      </c>
      <c r="D131" s="47">
        <v>0</v>
      </c>
      <c r="E131" s="46">
        <v>549.1</v>
      </c>
      <c r="F131" s="47">
        <f t="shared" si="1"/>
        <v>549.1</v>
      </c>
      <c r="G131" s="46">
        <v>0</v>
      </c>
      <c r="H131" s="46">
        <v>0</v>
      </c>
      <c r="I131" s="46">
        <v>1136.3</v>
      </c>
      <c r="J131" s="47">
        <f t="shared" si="27"/>
        <v>1136.3</v>
      </c>
      <c r="K131" s="46">
        <v>0</v>
      </c>
    </row>
    <row r="132" spans="1:11" s="53" customFormat="1" ht="54.75" customHeight="1">
      <c r="A132" s="52" t="s">
        <v>201</v>
      </c>
      <c r="B132" s="78">
        <v>111</v>
      </c>
      <c r="C132" s="36">
        <v>2020</v>
      </c>
      <c r="D132" s="47">
        <v>0</v>
      </c>
      <c r="E132" s="46">
        <v>5868</v>
      </c>
      <c r="F132" s="47">
        <f t="shared" si="1"/>
        <v>5868</v>
      </c>
      <c r="G132" s="46">
        <v>0</v>
      </c>
      <c r="H132" s="46">
        <v>0</v>
      </c>
      <c r="I132" s="46">
        <v>11929.1</v>
      </c>
      <c r="J132" s="47">
        <f t="shared" si="27"/>
        <v>11929.1</v>
      </c>
      <c r="K132" s="46">
        <v>0</v>
      </c>
    </row>
    <row r="133" spans="1:11" s="53" customFormat="1" ht="22.5" customHeight="1">
      <c r="A133" s="52" t="s">
        <v>202</v>
      </c>
      <c r="B133" s="50">
        <v>112</v>
      </c>
      <c r="C133" s="36">
        <v>2030</v>
      </c>
      <c r="D133" s="47">
        <v>0</v>
      </c>
      <c r="E133" s="46">
        <v>0</v>
      </c>
      <c r="F133" s="47">
        <f t="shared" si="1"/>
        <v>0</v>
      </c>
      <c r="G133" s="46">
        <v>0</v>
      </c>
      <c r="H133" s="46">
        <v>0</v>
      </c>
      <c r="I133" s="46">
        <v>0</v>
      </c>
      <c r="J133" s="47">
        <f t="shared" si="27"/>
        <v>0</v>
      </c>
      <c r="K133" s="46">
        <v>0</v>
      </c>
    </row>
    <row r="134" spans="1:11" s="60" customFormat="1" ht="22.5" customHeight="1">
      <c r="A134" s="52" t="s">
        <v>203</v>
      </c>
      <c r="B134" s="50">
        <v>113</v>
      </c>
      <c r="C134" s="36">
        <v>2040</v>
      </c>
      <c r="D134" s="47">
        <v>0</v>
      </c>
      <c r="E134" s="46">
        <v>0</v>
      </c>
      <c r="F134" s="47">
        <f t="shared" si="1"/>
        <v>0</v>
      </c>
      <c r="G134" s="46">
        <v>0</v>
      </c>
      <c r="H134" s="46">
        <v>0</v>
      </c>
      <c r="I134" s="46">
        <v>108.2</v>
      </c>
      <c r="J134" s="47">
        <f t="shared" si="27"/>
        <v>108.2</v>
      </c>
      <c r="K134" s="46">
        <v>0</v>
      </c>
    </row>
    <row r="135" spans="1:11" s="53" customFormat="1" ht="22.5" customHeight="1">
      <c r="A135" s="87" t="s">
        <v>204</v>
      </c>
      <c r="B135" s="78">
        <v>114</v>
      </c>
      <c r="C135" s="88">
        <v>3000</v>
      </c>
      <c r="D135" s="89">
        <v>0</v>
      </c>
      <c r="E135" s="90">
        <v>0</v>
      </c>
      <c r="F135" s="47">
        <f t="shared" si="1"/>
        <v>0</v>
      </c>
      <c r="G135" s="46">
        <v>0</v>
      </c>
      <c r="H135" s="46">
        <v>0</v>
      </c>
      <c r="I135" s="90">
        <v>0</v>
      </c>
      <c r="J135" s="47">
        <f t="shared" si="27"/>
        <v>0</v>
      </c>
      <c r="K135" s="46">
        <v>0</v>
      </c>
    </row>
    <row r="136" spans="1:11" s="53" customFormat="1" ht="22.5" customHeight="1">
      <c r="A136" s="91" t="s">
        <v>205</v>
      </c>
      <c r="B136" s="50">
        <v>115</v>
      </c>
      <c r="C136" s="92">
        <v>3010</v>
      </c>
      <c r="D136" s="89">
        <v>0</v>
      </c>
      <c r="E136" s="90">
        <v>0</v>
      </c>
      <c r="F136" s="47">
        <f t="shared" si="1"/>
        <v>0</v>
      </c>
      <c r="G136" s="46">
        <v>0</v>
      </c>
      <c r="H136" s="46">
        <v>0</v>
      </c>
      <c r="I136" s="90">
        <v>0</v>
      </c>
      <c r="J136" s="47">
        <f t="shared" si="27"/>
        <v>0</v>
      </c>
      <c r="K136" s="46">
        <v>0</v>
      </c>
    </row>
    <row r="137" spans="1:11" s="53" customFormat="1" ht="44.25" customHeight="1">
      <c r="A137" s="93" t="s">
        <v>206</v>
      </c>
      <c r="B137" s="50">
        <v>116</v>
      </c>
      <c r="C137" s="94">
        <v>3020</v>
      </c>
      <c r="D137" s="95">
        <v>0</v>
      </c>
      <c r="E137" s="96">
        <v>0</v>
      </c>
      <c r="F137" s="47">
        <f t="shared" si="1"/>
        <v>0</v>
      </c>
      <c r="G137" s="46">
        <v>0</v>
      </c>
      <c r="H137" s="46">
        <v>0</v>
      </c>
      <c r="I137" s="96">
        <v>0</v>
      </c>
      <c r="J137" s="47">
        <f t="shared" si="27"/>
        <v>0</v>
      </c>
      <c r="K137" s="46">
        <v>0</v>
      </c>
    </row>
    <row r="138" spans="1:11" s="53" customFormat="1" ht="22.5" customHeight="1">
      <c r="A138" s="91" t="s">
        <v>207</v>
      </c>
      <c r="B138" s="50">
        <v>117</v>
      </c>
      <c r="C138" s="92">
        <v>3030</v>
      </c>
      <c r="D138" s="90">
        <f>D139+D140+D141+D142+D143+D144</f>
        <v>7970</v>
      </c>
      <c r="E138" s="90">
        <f>E139+E140+E141+E142+E143+E144</f>
        <v>25199.7</v>
      </c>
      <c r="F138" s="47">
        <f t="shared" si="1"/>
        <v>17229.7</v>
      </c>
      <c r="G138" s="46">
        <f>E138/D138*100</f>
        <v>316.1819322459222</v>
      </c>
      <c r="H138" s="90">
        <f>H139+H140+H141+H142+H143+H144</f>
        <v>11862.8</v>
      </c>
      <c r="I138" s="90">
        <f>I139+I140+I141+I142+I143+I144</f>
        <v>26354.2</v>
      </c>
      <c r="J138" s="47">
        <f t="shared" si="27"/>
        <v>14491.400000000001</v>
      </c>
      <c r="K138" s="46">
        <v>0</v>
      </c>
    </row>
    <row r="139" spans="1:11" s="60" customFormat="1" ht="22.5" customHeight="1">
      <c r="A139" s="91" t="s">
        <v>208</v>
      </c>
      <c r="B139" s="50">
        <v>118</v>
      </c>
      <c r="C139" s="92" t="s">
        <v>209</v>
      </c>
      <c r="D139" s="90">
        <v>0</v>
      </c>
      <c r="E139" s="90">
        <v>0</v>
      </c>
      <c r="F139" s="47">
        <f t="shared" si="1"/>
        <v>0</v>
      </c>
      <c r="G139" s="46">
        <v>0</v>
      </c>
      <c r="H139" s="90">
        <v>0</v>
      </c>
      <c r="I139" s="90">
        <v>0</v>
      </c>
      <c r="J139" s="47">
        <f t="shared" si="27"/>
        <v>0</v>
      </c>
      <c r="K139" s="46">
        <v>0</v>
      </c>
    </row>
    <row r="140" spans="1:11" s="53" customFormat="1" ht="29.25" customHeight="1">
      <c r="A140" s="91" t="s">
        <v>210</v>
      </c>
      <c r="B140" s="50">
        <v>119</v>
      </c>
      <c r="C140" s="92" t="s">
        <v>211</v>
      </c>
      <c r="D140" s="90">
        <v>5058</v>
      </c>
      <c r="E140" s="90">
        <v>20413.2</v>
      </c>
      <c r="F140" s="47">
        <f t="shared" si="1"/>
        <v>15355.2</v>
      </c>
      <c r="G140" s="46">
        <f>E140/D140*100</f>
        <v>403.58244365361804</v>
      </c>
      <c r="H140" s="90">
        <v>7951</v>
      </c>
      <c r="I140" s="90">
        <v>20881.9</v>
      </c>
      <c r="J140" s="47">
        <f t="shared" si="27"/>
        <v>12930.900000000001</v>
      </c>
      <c r="K140" s="46">
        <v>0</v>
      </c>
    </row>
    <row r="141" spans="1:11" s="53" customFormat="1" ht="45.75" customHeight="1">
      <c r="A141" s="91" t="s">
        <v>212</v>
      </c>
      <c r="B141" s="50">
        <v>120</v>
      </c>
      <c r="C141" s="92" t="s">
        <v>213</v>
      </c>
      <c r="D141" s="90">
        <v>0</v>
      </c>
      <c r="E141" s="90">
        <v>1586.5</v>
      </c>
      <c r="F141" s="47">
        <f t="shared" si="1"/>
        <v>1586.5</v>
      </c>
      <c r="G141" s="46">
        <v>0</v>
      </c>
      <c r="H141" s="90">
        <v>61</v>
      </c>
      <c r="I141" s="90">
        <v>1646.8</v>
      </c>
      <c r="J141" s="47">
        <f t="shared" si="27"/>
        <v>1585.8</v>
      </c>
      <c r="K141" s="46">
        <v>0</v>
      </c>
    </row>
    <row r="142" spans="1:11" s="53" customFormat="1" ht="30.75" customHeight="1">
      <c r="A142" s="91" t="s">
        <v>214</v>
      </c>
      <c r="B142" s="50">
        <v>121</v>
      </c>
      <c r="C142" s="92" t="s">
        <v>215</v>
      </c>
      <c r="D142" s="90">
        <v>0</v>
      </c>
      <c r="E142" s="90">
        <v>0</v>
      </c>
      <c r="F142" s="47">
        <f t="shared" si="1"/>
        <v>0</v>
      </c>
      <c r="G142" s="46">
        <v>0</v>
      </c>
      <c r="H142" s="90">
        <v>0</v>
      </c>
      <c r="I142" s="90">
        <v>0</v>
      </c>
      <c r="J142" s="47">
        <f t="shared" si="27"/>
        <v>0</v>
      </c>
      <c r="K142" s="46">
        <v>0</v>
      </c>
    </row>
    <row r="143" spans="1:11" s="53" customFormat="1" ht="45.75" customHeight="1">
      <c r="A143" s="91" t="s">
        <v>216</v>
      </c>
      <c r="B143" s="50">
        <v>122</v>
      </c>
      <c r="C143" s="92" t="s">
        <v>217</v>
      </c>
      <c r="D143" s="90">
        <v>0</v>
      </c>
      <c r="E143" s="90">
        <v>0</v>
      </c>
      <c r="F143" s="47">
        <f t="shared" si="1"/>
        <v>0</v>
      </c>
      <c r="G143" s="46">
        <v>0</v>
      </c>
      <c r="H143" s="90">
        <v>0</v>
      </c>
      <c r="I143" s="90">
        <v>0</v>
      </c>
      <c r="J143" s="47">
        <f t="shared" si="27"/>
        <v>0</v>
      </c>
      <c r="K143" s="46">
        <v>0</v>
      </c>
    </row>
    <row r="144" spans="1:11" s="53" customFormat="1" ht="22.5" customHeight="1">
      <c r="A144" s="91" t="s">
        <v>218</v>
      </c>
      <c r="B144" s="50">
        <v>123</v>
      </c>
      <c r="C144" s="92" t="s">
        <v>219</v>
      </c>
      <c r="D144" s="90">
        <v>2912</v>
      </c>
      <c r="E144" s="90">
        <v>3200</v>
      </c>
      <c r="F144" s="47">
        <f t="shared" si="1"/>
        <v>288</v>
      </c>
      <c r="G144" s="46">
        <f>E144/D144*100</f>
        <v>109.8901098901099</v>
      </c>
      <c r="H144" s="90">
        <v>3850.8</v>
      </c>
      <c r="I144" s="90">
        <v>3825.5</v>
      </c>
      <c r="J144" s="47">
        <f t="shared" si="27"/>
        <v>-25.300000000000182</v>
      </c>
      <c r="K144" s="46">
        <v>0</v>
      </c>
    </row>
    <row r="145" spans="1:11" s="53" customFormat="1" ht="22.5" customHeight="1">
      <c r="A145" s="91" t="s">
        <v>220</v>
      </c>
      <c r="B145" s="50">
        <v>124</v>
      </c>
      <c r="C145" s="92">
        <v>3040</v>
      </c>
      <c r="D145" s="46">
        <v>0</v>
      </c>
      <c r="E145" s="90">
        <v>0</v>
      </c>
      <c r="F145" s="47">
        <f t="shared" si="1"/>
        <v>0</v>
      </c>
      <c r="G145" s="46">
        <v>0</v>
      </c>
      <c r="H145" s="46">
        <v>0</v>
      </c>
      <c r="I145" s="46">
        <v>0</v>
      </c>
      <c r="J145" s="47">
        <f t="shared" si="27"/>
        <v>0</v>
      </c>
      <c r="K145" s="46">
        <v>0</v>
      </c>
    </row>
    <row r="146" spans="1:11" s="61" customFormat="1" ht="22.5" customHeight="1">
      <c r="A146" s="42" t="s">
        <v>221</v>
      </c>
      <c r="B146" s="50">
        <v>125</v>
      </c>
      <c r="C146" s="44">
        <v>4000</v>
      </c>
      <c r="D146" s="46">
        <v>0</v>
      </c>
      <c r="E146" s="63">
        <v>41404.2</v>
      </c>
      <c r="F146" s="47">
        <f t="shared" si="1"/>
        <v>41404.2</v>
      </c>
      <c r="G146" s="46">
        <v>0</v>
      </c>
      <c r="H146" s="46">
        <v>0</v>
      </c>
      <c r="I146" s="46">
        <v>41404.2</v>
      </c>
      <c r="J146" s="47">
        <f t="shared" si="27"/>
        <v>41404.2</v>
      </c>
      <c r="K146" s="46">
        <v>0</v>
      </c>
    </row>
    <row r="147" spans="1:11" s="53" customFormat="1" ht="22.5" customHeight="1">
      <c r="A147" s="42" t="s">
        <v>222</v>
      </c>
      <c r="B147" s="50">
        <v>126</v>
      </c>
      <c r="C147" s="44">
        <v>5000</v>
      </c>
      <c r="D147" s="46">
        <v>0</v>
      </c>
      <c r="E147" s="46">
        <v>0</v>
      </c>
      <c r="F147" s="47">
        <f t="shared" si="1"/>
        <v>0</v>
      </c>
      <c r="G147" s="46">
        <v>0</v>
      </c>
      <c r="H147" s="46">
        <v>0</v>
      </c>
      <c r="I147" s="46">
        <v>0</v>
      </c>
      <c r="J147" s="47">
        <f t="shared" si="27"/>
        <v>0</v>
      </c>
      <c r="K147" s="46">
        <v>0</v>
      </c>
    </row>
    <row r="148" spans="1:11" s="53" customFormat="1" ht="22.5" customHeight="1">
      <c r="A148" s="52" t="s">
        <v>223</v>
      </c>
      <c r="B148" s="50">
        <v>127</v>
      </c>
      <c r="C148" s="36">
        <v>5010</v>
      </c>
      <c r="D148" s="46">
        <v>0</v>
      </c>
      <c r="E148" s="46">
        <v>0</v>
      </c>
      <c r="F148" s="47">
        <f t="shared" si="1"/>
        <v>0</v>
      </c>
      <c r="G148" s="46">
        <v>0</v>
      </c>
      <c r="H148" s="46">
        <v>0</v>
      </c>
      <c r="I148" s="46">
        <v>0</v>
      </c>
      <c r="J148" s="47">
        <f t="shared" si="27"/>
        <v>0</v>
      </c>
      <c r="K148" s="46">
        <v>0</v>
      </c>
    </row>
    <row r="149" spans="1:11" s="97" customFormat="1" ht="22.5" customHeight="1">
      <c r="A149" s="52" t="s">
        <v>224</v>
      </c>
      <c r="B149" s="50">
        <v>128</v>
      </c>
      <c r="C149" s="36" t="s">
        <v>225</v>
      </c>
      <c r="D149" s="46">
        <v>0</v>
      </c>
      <c r="E149" s="46">
        <v>0</v>
      </c>
      <c r="F149" s="47">
        <f t="shared" si="1"/>
        <v>0</v>
      </c>
      <c r="G149" s="46">
        <v>0</v>
      </c>
      <c r="H149" s="46">
        <v>0</v>
      </c>
      <c r="I149" s="46">
        <v>0</v>
      </c>
      <c r="J149" s="47">
        <f t="shared" si="27"/>
        <v>0</v>
      </c>
      <c r="K149" s="46">
        <v>0</v>
      </c>
    </row>
    <row r="150" spans="1:11" s="60" customFormat="1" ht="22.5" customHeight="1">
      <c r="A150" s="52" t="s">
        <v>226</v>
      </c>
      <c r="B150" s="50">
        <v>129</v>
      </c>
      <c r="C150" s="36" t="s">
        <v>227</v>
      </c>
      <c r="D150" s="46">
        <v>0</v>
      </c>
      <c r="E150" s="46">
        <v>0</v>
      </c>
      <c r="F150" s="47">
        <f t="shared" si="1"/>
        <v>0</v>
      </c>
      <c r="G150" s="46">
        <v>0</v>
      </c>
      <c r="H150" s="46">
        <v>0</v>
      </c>
      <c r="I150" s="46">
        <v>0</v>
      </c>
      <c r="J150" s="47">
        <f t="shared" si="27"/>
        <v>0</v>
      </c>
      <c r="K150" s="46">
        <v>0</v>
      </c>
    </row>
    <row r="151" spans="1:11" s="60" customFormat="1" ht="22.5" customHeight="1">
      <c r="A151" s="52" t="s">
        <v>228</v>
      </c>
      <c r="B151" s="50">
        <v>130</v>
      </c>
      <c r="C151" s="36" t="s">
        <v>229</v>
      </c>
      <c r="D151" s="46">
        <v>0</v>
      </c>
      <c r="E151" s="46">
        <v>0</v>
      </c>
      <c r="F151" s="47">
        <f t="shared" si="1"/>
        <v>0</v>
      </c>
      <c r="G151" s="46">
        <v>0</v>
      </c>
      <c r="H151" s="46">
        <v>0</v>
      </c>
      <c r="I151" s="46">
        <v>0</v>
      </c>
      <c r="J151" s="47">
        <f t="shared" si="27"/>
        <v>0</v>
      </c>
      <c r="K151" s="46">
        <v>0</v>
      </c>
    </row>
    <row r="152" spans="1:11" s="53" customFormat="1" ht="22.5" customHeight="1">
      <c r="A152" s="52" t="s">
        <v>230</v>
      </c>
      <c r="B152" s="50">
        <v>131</v>
      </c>
      <c r="C152" s="36">
        <v>5020</v>
      </c>
      <c r="D152" s="46">
        <v>0</v>
      </c>
      <c r="E152" s="46">
        <v>0</v>
      </c>
      <c r="F152" s="47">
        <f t="shared" si="1"/>
        <v>0</v>
      </c>
      <c r="G152" s="46">
        <v>0</v>
      </c>
      <c r="H152" s="46">
        <v>0</v>
      </c>
      <c r="I152" s="46">
        <v>0</v>
      </c>
      <c r="J152" s="47">
        <f t="shared" si="27"/>
        <v>0</v>
      </c>
      <c r="K152" s="46">
        <v>0</v>
      </c>
    </row>
    <row r="153" spans="1:11" s="53" customFormat="1" ht="22.5" customHeight="1">
      <c r="A153" s="52" t="s">
        <v>231</v>
      </c>
      <c r="B153" s="50">
        <v>132</v>
      </c>
      <c r="C153" s="36">
        <v>5030</v>
      </c>
      <c r="D153" s="46">
        <v>0</v>
      </c>
      <c r="E153" s="46">
        <v>0</v>
      </c>
      <c r="F153" s="47">
        <f t="shared" si="1"/>
        <v>0</v>
      </c>
      <c r="G153" s="46">
        <v>0</v>
      </c>
      <c r="H153" s="46">
        <v>0</v>
      </c>
      <c r="I153" s="46">
        <v>0</v>
      </c>
      <c r="J153" s="47">
        <f t="shared" si="27"/>
        <v>0</v>
      </c>
      <c r="K153" s="46">
        <v>0</v>
      </c>
    </row>
    <row r="154" spans="1:11" s="53" customFormat="1" ht="22.5" customHeight="1">
      <c r="A154" s="52" t="s">
        <v>224</v>
      </c>
      <c r="B154" s="50">
        <v>133</v>
      </c>
      <c r="C154" s="36" t="s">
        <v>232</v>
      </c>
      <c r="D154" s="46">
        <v>0</v>
      </c>
      <c r="E154" s="46">
        <v>0</v>
      </c>
      <c r="F154" s="47">
        <f t="shared" si="1"/>
        <v>0</v>
      </c>
      <c r="G154" s="46">
        <v>0</v>
      </c>
      <c r="H154" s="46">
        <v>0</v>
      </c>
      <c r="I154" s="46">
        <v>0</v>
      </c>
      <c r="J154" s="47">
        <f t="shared" si="27"/>
        <v>0</v>
      </c>
      <c r="K154" s="46">
        <v>0</v>
      </c>
    </row>
    <row r="155" spans="1:11" s="53" customFormat="1" ht="22.5" customHeight="1">
      <c r="A155" s="52" t="s">
        <v>226</v>
      </c>
      <c r="B155" s="50">
        <v>134</v>
      </c>
      <c r="C155" s="36" t="s">
        <v>233</v>
      </c>
      <c r="D155" s="46">
        <v>0</v>
      </c>
      <c r="E155" s="46">
        <v>0</v>
      </c>
      <c r="F155" s="47">
        <f t="shared" si="1"/>
        <v>0</v>
      </c>
      <c r="G155" s="46">
        <v>0</v>
      </c>
      <c r="H155" s="46">
        <v>0</v>
      </c>
      <c r="I155" s="46">
        <v>0</v>
      </c>
      <c r="J155" s="47">
        <f t="shared" si="27"/>
        <v>0</v>
      </c>
      <c r="K155" s="46">
        <v>0</v>
      </c>
    </row>
    <row r="156" spans="1:11" s="53" customFormat="1" ht="22.5" customHeight="1">
      <c r="A156" s="52" t="s">
        <v>228</v>
      </c>
      <c r="B156" s="50">
        <v>135</v>
      </c>
      <c r="C156" s="36" t="s">
        <v>234</v>
      </c>
      <c r="D156" s="46">
        <v>0</v>
      </c>
      <c r="E156" s="46">
        <v>0</v>
      </c>
      <c r="F156" s="47">
        <f t="shared" si="1"/>
        <v>0</v>
      </c>
      <c r="G156" s="46">
        <v>0</v>
      </c>
      <c r="H156" s="46">
        <v>0</v>
      </c>
      <c r="I156" s="46">
        <v>0</v>
      </c>
      <c r="J156" s="47">
        <f t="shared" si="27"/>
        <v>0</v>
      </c>
      <c r="K156" s="46">
        <v>0</v>
      </c>
    </row>
    <row r="157" spans="1:11" s="53" customFormat="1" ht="22.5" customHeight="1">
      <c r="A157" s="52" t="s">
        <v>235</v>
      </c>
      <c r="B157" s="50">
        <v>136</v>
      </c>
      <c r="C157" s="36">
        <v>5040</v>
      </c>
      <c r="D157" s="46">
        <v>0</v>
      </c>
      <c r="E157" s="46">
        <v>0</v>
      </c>
      <c r="F157" s="47">
        <f t="shared" si="1"/>
        <v>0</v>
      </c>
      <c r="G157" s="46">
        <v>0</v>
      </c>
      <c r="H157" s="46">
        <v>0</v>
      </c>
      <c r="I157" s="46">
        <v>0</v>
      </c>
      <c r="J157" s="47">
        <f t="shared" si="27"/>
        <v>0</v>
      </c>
      <c r="K157" s="46">
        <v>0</v>
      </c>
    </row>
    <row r="158" spans="1:11" s="53" customFormat="1" ht="22.5" customHeight="1">
      <c r="A158" s="42" t="s">
        <v>236</v>
      </c>
      <c r="B158" s="50">
        <v>137</v>
      </c>
      <c r="C158" s="44">
        <v>6000</v>
      </c>
      <c r="D158" s="46">
        <v>0</v>
      </c>
      <c r="E158" s="46">
        <v>0</v>
      </c>
      <c r="F158" s="47">
        <f t="shared" si="1"/>
        <v>0</v>
      </c>
      <c r="G158" s="46">
        <v>0</v>
      </c>
      <c r="H158" s="46">
        <v>0</v>
      </c>
      <c r="I158" s="46">
        <v>0</v>
      </c>
      <c r="J158" s="47">
        <f t="shared" si="27"/>
        <v>0</v>
      </c>
      <c r="K158" s="46">
        <v>0</v>
      </c>
    </row>
    <row r="159" spans="1:11" s="53" customFormat="1" ht="22.5" customHeight="1">
      <c r="A159" s="52" t="s">
        <v>237</v>
      </c>
      <c r="B159" s="50">
        <v>138</v>
      </c>
      <c r="C159" s="36">
        <v>6010</v>
      </c>
      <c r="D159" s="46">
        <v>0</v>
      </c>
      <c r="E159" s="46">
        <v>0</v>
      </c>
      <c r="F159" s="47">
        <f t="shared" si="1"/>
        <v>0</v>
      </c>
      <c r="G159" s="46">
        <v>0</v>
      </c>
      <c r="H159" s="46">
        <v>0</v>
      </c>
      <c r="I159" s="46">
        <v>0</v>
      </c>
      <c r="J159" s="47">
        <f t="shared" si="27"/>
        <v>0</v>
      </c>
      <c r="K159" s="46">
        <v>0</v>
      </c>
    </row>
    <row r="160" spans="1:11" s="53" customFormat="1" ht="27.75" customHeight="1">
      <c r="A160" s="52" t="s">
        <v>238</v>
      </c>
      <c r="B160" s="50">
        <v>139</v>
      </c>
      <c r="C160" s="36">
        <v>6020</v>
      </c>
      <c r="D160" s="46">
        <v>0</v>
      </c>
      <c r="E160" s="46">
        <v>0</v>
      </c>
      <c r="F160" s="47">
        <f t="shared" si="1"/>
        <v>0</v>
      </c>
      <c r="G160" s="46">
        <v>0</v>
      </c>
      <c r="H160" s="46">
        <v>0</v>
      </c>
      <c r="I160" s="46">
        <v>0</v>
      </c>
      <c r="J160" s="47">
        <f t="shared" si="27"/>
        <v>0</v>
      </c>
      <c r="K160" s="46">
        <v>0</v>
      </c>
    </row>
    <row r="161" spans="1:11" s="53" customFormat="1" ht="44.25" customHeight="1">
      <c r="A161" s="52" t="s">
        <v>239</v>
      </c>
      <c r="B161" s="50">
        <v>140</v>
      </c>
      <c r="C161" s="36">
        <v>6030</v>
      </c>
      <c r="D161" s="46">
        <v>0</v>
      </c>
      <c r="E161" s="46">
        <v>0</v>
      </c>
      <c r="F161" s="47">
        <f t="shared" si="1"/>
        <v>0</v>
      </c>
      <c r="G161" s="46">
        <v>0</v>
      </c>
      <c r="H161" s="46">
        <v>0</v>
      </c>
      <c r="I161" s="46">
        <v>0</v>
      </c>
      <c r="J161" s="47">
        <f t="shared" si="27"/>
        <v>0</v>
      </c>
      <c r="K161" s="46">
        <v>0</v>
      </c>
    </row>
    <row r="162" spans="1:11" s="53" customFormat="1" ht="25.5" customHeight="1">
      <c r="A162" s="52" t="s">
        <v>240</v>
      </c>
      <c r="B162" s="50">
        <v>141</v>
      </c>
      <c r="C162" s="36">
        <v>6040</v>
      </c>
      <c r="D162" s="46">
        <v>0</v>
      </c>
      <c r="E162" s="98">
        <v>0.8</v>
      </c>
      <c r="F162" s="47">
        <f t="shared" si="1"/>
        <v>0.8</v>
      </c>
      <c r="G162" s="46">
        <v>0</v>
      </c>
      <c r="H162" s="46">
        <v>0</v>
      </c>
      <c r="I162" s="98">
        <v>0.8</v>
      </c>
      <c r="J162" s="47">
        <f t="shared" si="27"/>
        <v>0.8</v>
      </c>
      <c r="K162" s="46">
        <v>0</v>
      </c>
    </row>
    <row r="163" spans="1:11" s="54" customFormat="1" ht="22.5" customHeight="1">
      <c r="A163" s="42" t="s">
        <v>241</v>
      </c>
      <c r="B163" s="50">
        <v>142</v>
      </c>
      <c r="C163" s="44">
        <v>7000</v>
      </c>
      <c r="D163" s="46">
        <v>0</v>
      </c>
      <c r="E163" s="46">
        <v>0</v>
      </c>
      <c r="F163" s="47">
        <f t="shared" si="1"/>
        <v>0</v>
      </c>
      <c r="G163" s="46">
        <v>0</v>
      </c>
      <c r="H163" s="46">
        <v>0</v>
      </c>
      <c r="I163" s="46">
        <v>0</v>
      </c>
      <c r="J163" s="47">
        <f t="shared" si="27"/>
        <v>0</v>
      </c>
      <c r="K163" s="46">
        <v>0</v>
      </c>
    </row>
    <row r="164" spans="1:11" s="99" customFormat="1" ht="22.5" customHeight="1">
      <c r="A164" s="52" t="s">
        <v>242</v>
      </c>
      <c r="B164" s="50">
        <v>143</v>
      </c>
      <c r="C164" s="36">
        <v>7010</v>
      </c>
      <c r="D164" s="46">
        <v>0</v>
      </c>
      <c r="E164" s="46">
        <v>56501.5</v>
      </c>
      <c r="F164" s="47">
        <f t="shared" si="1"/>
        <v>56501.5</v>
      </c>
      <c r="G164" s="46">
        <v>0</v>
      </c>
      <c r="H164" s="46">
        <v>0</v>
      </c>
      <c r="I164" s="46">
        <v>56501.5</v>
      </c>
      <c r="J164" s="47">
        <f t="shared" si="27"/>
        <v>56501.5</v>
      </c>
      <c r="K164" s="46">
        <v>0</v>
      </c>
    </row>
    <row r="165" spans="1:11" s="99" customFormat="1" ht="22.5" customHeight="1">
      <c r="A165" s="52" t="s">
        <v>243</v>
      </c>
      <c r="B165" s="50">
        <v>144</v>
      </c>
      <c r="C165" s="36">
        <v>7020</v>
      </c>
      <c r="D165" s="46">
        <v>0</v>
      </c>
      <c r="E165" s="46">
        <v>31005.4</v>
      </c>
      <c r="F165" s="47">
        <f t="shared" si="1"/>
        <v>31005.4</v>
      </c>
      <c r="G165" s="46">
        <v>0</v>
      </c>
      <c r="H165" s="46">
        <v>0</v>
      </c>
      <c r="I165" s="46">
        <v>31005.4</v>
      </c>
      <c r="J165" s="47">
        <f t="shared" si="27"/>
        <v>31005.4</v>
      </c>
      <c r="K165" s="46">
        <v>0</v>
      </c>
    </row>
    <row r="166" spans="1:11" s="99" customFormat="1" ht="22.5" customHeight="1">
      <c r="A166" s="52" t="s">
        <v>244</v>
      </c>
      <c r="B166" s="50">
        <v>145</v>
      </c>
      <c r="C166" s="36">
        <v>7030</v>
      </c>
      <c r="D166" s="46">
        <v>0</v>
      </c>
      <c r="E166" s="46">
        <v>87506.9</v>
      </c>
      <c r="F166" s="47">
        <f t="shared" si="1"/>
        <v>87506.9</v>
      </c>
      <c r="G166" s="46">
        <v>0</v>
      </c>
      <c r="H166" s="46">
        <v>0</v>
      </c>
      <c r="I166" s="46">
        <v>87506.9</v>
      </c>
      <c r="J166" s="47">
        <f t="shared" si="27"/>
        <v>87506.9</v>
      </c>
      <c r="K166" s="46">
        <v>0</v>
      </c>
    </row>
    <row r="167" spans="1:11" s="99" customFormat="1" ht="22.5" customHeight="1">
      <c r="A167" s="52" t="s">
        <v>245</v>
      </c>
      <c r="B167" s="50">
        <v>146</v>
      </c>
      <c r="C167" s="36">
        <v>7040</v>
      </c>
      <c r="D167" s="46">
        <v>0</v>
      </c>
      <c r="E167" s="46">
        <v>1189.5</v>
      </c>
      <c r="F167" s="47">
        <f t="shared" si="1"/>
        <v>1189.5</v>
      </c>
      <c r="G167" s="46">
        <v>0</v>
      </c>
      <c r="H167" s="46">
        <v>0</v>
      </c>
      <c r="I167" s="46">
        <v>1189.5</v>
      </c>
      <c r="J167" s="47">
        <f t="shared" si="27"/>
        <v>1189.5</v>
      </c>
      <c r="K167" s="46">
        <v>0</v>
      </c>
    </row>
    <row r="168" spans="1:11" s="99" customFormat="1" ht="22.5" customHeight="1">
      <c r="A168" s="52" t="s">
        <v>246</v>
      </c>
      <c r="B168" s="50">
        <v>147</v>
      </c>
      <c r="C168" s="36">
        <v>7050</v>
      </c>
      <c r="D168" s="46">
        <v>0</v>
      </c>
      <c r="E168" s="46">
        <v>1101.1</v>
      </c>
      <c r="F168" s="47">
        <f t="shared" si="1"/>
        <v>1101.1</v>
      </c>
      <c r="G168" s="46">
        <v>0</v>
      </c>
      <c r="H168" s="46">
        <v>0</v>
      </c>
      <c r="I168" s="46">
        <v>1101.1</v>
      </c>
      <c r="J168" s="47">
        <f t="shared" si="27"/>
        <v>1101.1</v>
      </c>
      <c r="K168" s="46">
        <v>0</v>
      </c>
    </row>
    <row r="169" spans="1:11" s="99" customFormat="1" ht="22.5" customHeight="1">
      <c r="A169" s="42" t="s">
        <v>247</v>
      </c>
      <c r="B169" s="50">
        <v>148</v>
      </c>
      <c r="C169" s="44">
        <v>8000</v>
      </c>
      <c r="D169" s="46">
        <v>0</v>
      </c>
      <c r="E169" s="46">
        <v>0</v>
      </c>
      <c r="F169" s="47">
        <f t="shared" si="1"/>
        <v>0</v>
      </c>
      <c r="G169" s="46">
        <v>0</v>
      </c>
      <c r="H169" s="46">
        <v>0</v>
      </c>
      <c r="I169" s="45"/>
      <c r="J169" s="47">
        <f t="shared" si="27"/>
        <v>0</v>
      </c>
      <c r="K169" s="46">
        <v>0</v>
      </c>
    </row>
    <row r="170" spans="1:11" s="101" customFormat="1" ht="67.5" customHeight="1">
      <c r="A170" s="52" t="s">
        <v>248</v>
      </c>
      <c r="B170" s="50">
        <v>149</v>
      </c>
      <c r="C170" s="36">
        <v>8010</v>
      </c>
      <c r="D170" s="100">
        <f>D171+D172+D173+D174+D175+D176+D177+D178</f>
        <v>930.25</v>
      </c>
      <c r="E170" s="100">
        <f>E171+E172+E173+E174+E175+E176+E177+E178</f>
        <v>930.25</v>
      </c>
      <c r="F170" s="47">
        <f t="shared" si="1"/>
        <v>0</v>
      </c>
      <c r="G170" s="46">
        <f aca="true" t="shared" si="28" ref="G170:G196">E170/D170*100</f>
        <v>100</v>
      </c>
      <c r="H170" s="100">
        <f>H171+H172+H173+H174+H175+H176+H177+H178</f>
        <v>930.25</v>
      </c>
      <c r="I170" s="100">
        <f>I171+I172+I173+I174+I175+I176+I177+I178</f>
        <v>930.25</v>
      </c>
      <c r="J170" s="47">
        <f t="shared" si="27"/>
        <v>0</v>
      </c>
      <c r="K170" s="46">
        <f aca="true" t="shared" si="29" ref="K170:K196">I170/H170*100</f>
        <v>100</v>
      </c>
    </row>
    <row r="171" spans="1:11" s="99" customFormat="1" ht="22.5" customHeight="1">
      <c r="A171" s="52" t="s">
        <v>249</v>
      </c>
      <c r="B171" s="50">
        <v>150</v>
      </c>
      <c r="C171" s="36" t="s">
        <v>250</v>
      </c>
      <c r="D171" s="102">
        <v>1</v>
      </c>
      <c r="E171" s="102">
        <v>1</v>
      </c>
      <c r="F171" s="47">
        <f t="shared" si="1"/>
        <v>0</v>
      </c>
      <c r="G171" s="46">
        <f t="shared" si="28"/>
        <v>100</v>
      </c>
      <c r="H171" s="102">
        <v>1</v>
      </c>
      <c r="I171" s="102">
        <v>1</v>
      </c>
      <c r="J171" s="47">
        <f t="shared" si="27"/>
        <v>0</v>
      </c>
      <c r="K171" s="46">
        <f t="shared" si="29"/>
        <v>100</v>
      </c>
    </row>
    <row r="172" spans="1:11" s="99" customFormat="1" ht="22.5" customHeight="1">
      <c r="A172" s="52" t="s">
        <v>251</v>
      </c>
      <c r="B172" s="50">
        <v>151</v>
      </c>
      <c r="C172" s="36" t="s">
        <v>252</v>
      </c>
      <c r="D172" s="102">
        <v>2</v>
      </c>
      <c r="E172" s="102">
        <v>2</v>
      </c>
      <c r="F172" s="47">
        <f t="shared" si="1"/>
        <v>0</v>
      </c>
      <c r="G172" s="46">
        <f t="shared" si="28"/>
        <v>100</v>
      </c>
      <c r="H172" s="102">
        <v>2</v>
      </c>
      <c r="I172" s="102">
        <v>2</v>
      </c>
      <c r="J172" s="47">
        <f t="shared" si="27"/>
        <v>0</v>
      </c>
      <c r="K172" s="46">
        <f t="shared" si="29"/>
        <v>100</v>
      </c>
    </row>
    <row r="173" spans="1:11" s="99" customFormat="1" ht="22.5" customHeight="1">
      <c r="A173" s="52" t="s">
        <v>253</v>
      </c>
      <c r="B173" s="50">
        <v>152</v>
      </c>
      <c r="C173" s="36" t="s">
        <v>254</v>
      </c>
      <c r="D173" s="102">
        <v>1</v>
      </c>
      <c r="E173" s="102">
        <v>1</v>
      </c>
      <c r="F173" s="47">
        <f t="shared" si="1"/>
        <v>0</v>
      </c>
      <c r="G173" s="46">
        <f t="shared" si="28"/>
        <v>100</v>
      </c>
      <c r="H173" s="102">
        <v>1</v>
      </c>
      <c r="I173" s="102">
        <v>1</v>
      </c>
      <c r="J173" s="47">
        <f t="shared" si="27"/>
        <v>0</v>
      </c>
      <c r="K173" s="46">
        <f t="shared" si="29"/>
        <v>100</v>
      </c>
    </row>
    <row r="174" spans="1:11" s="99" customFormat="1" ht="22.5" customHeight="1">
      <c r="A174" s="52" t="s">
        <v>255</v>
      </c>
      <c r="B174" s="50">
        <v>153</v>
      </c>
      <c r="C174" s="36" t="s">
        <v>256</v>
      </c>
      <c r="D174" s="102">
        <v>1</v>
      </c>
      <c r="E174" s="102">
        <v>1</v>
      </c>
      <c r="F174" s="47">
        <f t="shared" si="1"/>
        <v>0</v>
      </c>
      <c r="G174" s="46">
        <f t="shared" si="28"/>
        <v>100</v>
      </c>
      <c r="H174" s="102">
        <v>1</v>
      </c>
      <c r="I174" s="102">
        <v>1</v>
      </c>
      <c r="J174" s="47">
        <f t="shared" si="27"/>
        <v>0</v>
      </c>
      <c r="K174" s="46">
        <f t="shared" si="29"/>
        <v>100</v>
      </c>
    </row>
    <row r="175" spans="1:11" s="53" customFormat="1" ht="22.5" customHeight="1">
      <c r="A175" s="52" t="s">
        <v>257</v>
      </c>
      <c r="B175" s="50">
        <v>154</v>
      </c>
      <c r="C175" s="36" t="s">
        <v>254</v>
      </c>
      <c r="D175" s="103">
        <v>192</v>
      </c>
      <c r="E175" s="103">
        <v>192</v>
      </c>
      <c r="F175" s="47">
        <f t="shared" si="1"/>
        <v>0</v>
      </c>
      <c r="G175" s="46">
        <f t="shared" si="28"/>
        <v>100</v>
      </c>
      <c r="H175" s="103">
        <v>192</v>
      </c>
      <c r="I175" s="103">
        <v>192</v>
      </c>
      <c r="J175" s="47">
        <f t="shared" si="27"/>
        <v>0</v>
      </c>
      <c r="K175" s="46">
        <f t="shared" si="29"/>
        <v>100</v>
      </c>
    </row>
    <row r="176" spans="1:11" s="99" customFormat="1" ht="22.5" customHeight="1">
      <c r="A176" s="52" t="s">
        <v>258</v>
      </c>
      <c r="B176" s="50">
        <v>155</v>
      </c>
      <c r="C176" s="36" t="s">
        <v>259</v>
      </c>
      <c r="D176" s="104">
        <v>364</v>
      </c>
      <c r="E176" s="104">
        <v>364</v>
      </c>
      <c r="F176" s="47">
        <f t="shared" si="1"/>
        <v>0</v>
      </c>
      <c r="G176" s="46">
        <f t="shared" si="28"/>
        <v>100</v>
      </c>
      <c r="H176" s="104">
        <v>364</v>
      </c>
      <c r="I176" s="104">
        <v>364</v>
      </c>
      <c r="J176" s="47">
        <f t="shared" si="27"/>
        <v>0</v>
      </c>
      <c r="K176" s="46">
        <f t="shared" si="29"/>
        <v>100</v>
      </c>
    </row>
    <row r="177" spans="1:11" s="99" customFormat="1" ht="22.5" customHeight="1">
      <c r="A177" s="52" t="s">
        <v>260</v>
      </c>
      <c r="B177" s="50">
        <v>156</v>
      </c>
      <c r="C177" s="36" t="s">
        <v>261</v>
      </c>
      <c r="D177" s="105">
        <v>186.75</v>
      </c>
      <c r="E177" s="105">
        <v>186.75</v>
      </c>
      <c r="F177" s="47">
        <f t="shared" si="1"/>
        <v>0</v>
      </c>
      <c r="G177" s="46">
        <f t="shared" si="28"/>
        <v>100</v>
      </c>
      <c r="H177" s="105">
        <v>186.75</v>
      </c>
      <c r="I177" s="105">
        <v>186.75</v>
      </c>
      <c r="J177" s="47">
        <f t="shared" si="27"/>
        <v>0</v>
      </c>
      <c r="K177" s="46">
        <f t="shared" si="29"/>
        <v>100</v>
      </c>
    </row>
    <row r="178" spans="1:11" s="99" customFormat="1" ht="22.5" customHeight="1">
      <c r="A178" s="52" t="s">
        <v>262</v>
      </c>
      <c r="B178" s="50">
        <v>157</v>
      </c>
      <c r="C178" s="36" t="s">
        <v>263</v>
      </c>
      <c r="D178" s="102">
        <v>182.5</v>
      </c>
      <c r="E178" s="102">
        <v>182.5</v>
      </c>
      <c r="F178" s="47">
        <f t="shared" si="1"/>
        <v>0</v>
      </c>
      <c r="G178" s="46">
        <f t="shared" si="28"/>
        <v>100</v>
      </c>
      <c r="H178" s="102">
        <v>182.5</v>
      </c>
      <c r="I178" s="102">
        <v>182.5</v>
      </c>
      <c r="J178" s="47">
        <f t="shared" si="27"/>
        <v>0</v>
      </c>
      <c r="K178" s="46">
        <f t="shared" si="29"/>
        <v>100</v>
      </c>
    </row>
    <row r="179" spans="1:11" s="99" customFormat="1" ht="22.5" customHeight="1">
      <c r="A179" s="52" t="s">
        <v>264</v>
      </c>
      <c r="B179" s="50">
        <v>158</v>
      </c>
      <c r="C179" s="36">
        <v>8020</v>
      </c>
      <c r="D179" s="63">
        <v>32661.5</v>
      </c>
      <c r="E179" s="63">
        <f>E180+E181+E182+E183+E184+E185+E186+E187</f>
        <v>32385.000000000004</v>
      </c>
      <c r="F179" s="47">
        <f t="shared" si="1"/>
        <v>-276.49999999999636</v>
      </c>
      <c r="G179" s="46">
        <f t="shared" si="28"/>
        <v>99.15343753348745</v>
      </c>
      <c r="H179" s="63">
        <f>H180+H181+H182+H183+H184+H185+H186+H187</f>
        <v>69597.40000000001</v>
      </c>
      <c r="I179" s="63">
        <f>I180+I181+I182+I183+I184+I185+I186+I187</f>
        <v>65178</v>
      </c>
      <c r="J179" s="47">
        <f t="shared" si="27"/>
        <v>-4419.400000000009</v>
      </c>
      <c r="K179" s="46">
        <f t="shared" si="29"/>
        <v>93.6500501455514</v>
      </c>
    </row>
    <row r="180" spans="1:11" s="99" customFormat="1" ht="22.5" customHeight="1">
      <c r="A180" s="52" t="s">
        <v>249</v>
      </c>
      <c r="B180" s="50">
        <v>159</v>
      </c>
      <c r="C180" s="36" t="s">
        <v>265</v>
      </c>
      <c r="D180" s="46">
        <v>160.4</v>
      </c>
      <c r="E180" s="46">
        <v>160.4</v>
      </c>
      <c r="F180" s="47">
        <f t="shared" si="1"/>
        <v>0</v>
      </c>
      <c r="G180" s="46">
        <f t="shared" si="28"/>
        <v>100</v>
      </c>
      <c r="H180" s="46">
        <v>320.8</v>
      </c>
      <c r="I180" s="46">
        <v>320.8</v>
      </c>
      <c r="J180" s="47">
        <f t="shared" si="27"/>
        <v>0</v>
      </c>
      <c r="K180" s="46">
        <f t="shared" si="29"/>
        <v>100</v>
      </c>
    </row>
    <row r="181" spans="1:11" s="99" customFormat="1" ht="22.5" customHeight="1">
      <c r="A181" s="52" t="s">
        <v>266</v>
      </c>
      <c r="B181" s="50">
        <v>160</v>
      </c>
      <c r="C181" s="36" t="s">
        <v>267</v>
      </c>
      <c r="D181" s="46">
        <v>211.7</v>
      </c>
      <c r="E181" s="46">
        <v>211.7</v>
      </c>
      <c r="F181" s="47">
        <f t="shared" si="1"/>
        <v>0</v>
      </c>
      <c r="G181" s="46">
        <f t="shared" si="28"/>
        <v>100</v>
      </c>
      <c r="H181" s="46">
        <v>423.4</v>
      </c>
      <c r="I181" s="46">
        <v>423.4</v>
      </c>
      <c r="J181" s="47">
        <f t="shared" si="27"/>
        <v>0</v>
      </c>
      <c r="K181" s="46">
        <f t="shared" si="29"/>
        <v>100</v>
      </c>
    </row>
    <row r="182" spans="1:11" s="99" customFormat="1" ht="22.5" customHeight="1">
      <c r="A182" s="52" t="s">
        <v>253</v>
      </c>
      <c r="B182" s="50">
        <v>161</v>
      </c>
      <c r="C182" s="36" t="s">
        <v>268</v>
      </c>
      <c r="D182" s="46">
        <v>112.4</v>
      </c>
      <c r="E182" s="46">
        <v>112.4</v>
      </c>
      <c r="F182" s="47">
        <f t="shared" si="1"/>
        <v>0</v>
      </c>
      <c r="G182" s="46">
        <f t="shared" si="28"/>
        <v>100</v>
      </c>
      <c r="H182" s="46">
        <v>224.8</v>
      </c>
      <c r="I182" s="46">
        <v>224.8</v>
      </c>
      <c r="J182" s="47">
        <f t="shared" si="27"/>
        <v>0</v>
      </c>
      <c r="K182" s="46">
        <f t="shared" si="29"/>
        <v>100</v>
      </c>
    </row>
    <row r="183" spans="1:11" s="99" customFormat="1" ht="22.5" customHeight="1">
      <c r="A183" s="52" t="s">
        <v>255</v>
      </c>
      <c r="B183" s="50">
        <v>162</v>
      </c>
      <c r="C183" s="36" t="s">
        <v>267</v>
      </c>
      <c r="D183" s="46">
        <v>113.2</v>
      </c>
      <c r="E183" s="46">
        <v>113.2</v>
      </c>
      <c r="F183" s="47">
        <f t="shared" si="1"/>
        <v>0</v>
      </c>
      <c r="G183" s="46">
        <f t="shared" si="28"/>
        <v>100</v>
      </c>
      <c r="H183" s="46">
        <v>226.4</v>
      </c>
      <c r="I183" s="46">
        <v>226.4</v>
      </c>
      <c r="J183" s="47">
        <f t="shared" si="27"/>
        <v>0</v>
      </c>
      <c r="K183" s="46">
        <f t="shared" si="29"/>
        <v>100</v>
      </c>
    </row>
    <row r="184" spans="1:16" s="99" customFormat="1" ht="22.5" customHeight="1">
      <c r="A184" s="52" t="s">
        <v>257</v>
      </c>
      <c r="B184" s="50">
        <v>163</v>
      </c>
      <c r="C184" s="36" t="s">
        <v>268</v>
      </c>
      <c r="D184" s="46">
        <v>9540</v>
      </c>
      <c r="E184" s="46">
        <v>9540</v>
      </c>
      <c r="F184" s="47">
        <f t="shared" si="1"/>
        <v>0</v>
      </c>
      <c r="G184" s="46">
        <f t="shared" si="28"/>
        <v>100</v>
      </c>
      <c r="H184" s="46">
        <v>21147</v>
      </c>
      <c r="I184" s="46">
        <v>19078.8</v>
      </c>
      <c r="J184" s="47">
        <f t="shared" si="27"/>
        <v>-2068.2000000000007</v>
      </c>
      <c r="K184" s="46">
        <f t="shared" si="29"/>
        <v>90.21988934600652</v>
      </c>
      <c r="P184" s="106"/>
    </row>
    <row r="185" spans="1:17" s="99" customFormat="1" ht="22.5" customHeight="1">
      <c r="A185" s="52" t="s">
        <v>258</v>
      </c>
      <c r="B185" s="50">
        <v>164</v>
      </c>
      <c r="C185" s="36" t="s">
        <v>269</v>
      </c>
      <c r="D185" s="46">
        <v>13788</v>
      </c>
      <c r="E185" s="46">
        <v>13511.5</v>
      </c>
      <c r="F185" s="47">
        <f t="shared" si="1"/>
        <v>-276.5</v>
      </c>
      <c r="G185" s="46">
        <f t="shared" si="28"/>
        <v>97.99463301421525</v>
      </c>
      <c r="H185" s="46">
        <v>28394.2</v>
      </c>
      <c r="I185" s="46">
        <v>27422.2</v>
      </c>
      <c r="J185" s="47">
        <f t="shared" si="27"/>
        <v>-972</v>
      </c>
      <c r="K185" s="46">
        <f t="shared" si="29"/>
        <v>96.57676567749752</v>
      </c>
      <c r="Q185" s="106"/>
    </row>
    <row r="186" spans="1:11" s="99" customFormat="1" ht="22.5" customHeight="1">
      <c r="A186" s="52" t="s">
        <v>260</v>
      </c>
      <c r="B186" s="50">
        <v>165</v>
      </c>
      <c r="C186" s="36" t="s">
        <v>270</v>
      </c>
      <c r="D186" s="46">
        <v>4625.6</v>
      </c>
      <c r="E186" s="46">
        <v>4625.6</v>
      </c>
      <c r="F186" s="47">
        <f t="shared" si="1"/>
        <v>0</v>
      </c>
      <c r="G186" s="46">
        <f t="shared" si="28"/>
        <v>100</v>
      </c>
      <c r="H186" s="46">
        <v>9875.6</v>
      </c>
      <c r="I186" s="46">
        <v>9250.8</v>
      </c>
      <c r="J186" s="47">
        <f t="shared" si="27"/>
        <v>-624.8000000000011</v>
      </c>
      <c r="K186" s="46">
        <f t="shared" si="29"/>
        <v>93.67329579974887</v>
      </c>
    </row>
    <row r="187" spans="1:11" s="99" customFormat="1" ht="22.5" customHeight="1">
      <c r="A187" s="52" t="s">
        <v>262</v>
      </c>
      <c r="B187" s="50">
        <v>166</v>
      </c>
      <c r="C187" s="36" t="s">
        <v>271</v>
      </c>
      <c r="D187" s="46">
        <v>4110.2</v>
      </c>
      <c r="E187" s="46">
        <v>4110.2</v>
      </c>
      <c r="F187" s="47">
        <f t="shared" si="1"/>
        <v>0</v>
      </c>
      <c r="G187" s="46">
        <f t="shared" si="28"/>
        <v>100</v>
      </c>
      <c r="H187" s="46">
        <v>8985.2</v>
      </c>
      <c r="I187" s="46">
        <v>8230.8</v>
      </c>
      <c r="J187" s="47">
        <f t="shared" si="27"/>
        <v>-754.4000000000015</v>
      </c>
      <c r="K187" s="46">
        <f t="shared" si="29"/>
        <v>91.60397097449136</v>
      </c>
    </row>
    <row r="188" spans="1:11" s="99" customFormat="1" ht="39.75" customHeight="1">
      <c r="A188" s="52" t="s">
        <v>272</v>
      </c>
      <c r="B188" s="50">
        <v>167</v>
      </c>
      <c r="C188" s="36">
        <v>8030</v>
      </c>
      <c r="D188" s="46">
        <v>11.7</v>
      </c>
      <c r="E188" s="46">
        <v>11.6</v>
      </c>
      <c r="F188" s="47">
        <f t="shared" si="1"/>
        <v>-0.09999999999999964</v>
      </c>
      <c r="G188" s="46">
        <f t="shared" si="28"/>
        <v>99.14529914529915</v>
      </c>
      <c r="H188" s="46">
        <v>12.5</v>
      </c>
      <c r="I188" s="46">
        <v>11.7</v>
      </c>
      <c r="J188" s="47">
        <f t="shared" si="27"/>
        <v>-0.8000000000000007</v>
      </c>
      <c r="K188" s="46">
        <f t="shared" si="29"/>
        <v>93.6</v>
      </c>
    </row>
    <row r="189" spans="1:11" s="99" customFormat="1" ht="22.5" customHeight="1">
      <c r="A189" s="52" t="s">
        <v>249</v>
      </c>
      <c r="B189" s="50">
        <v>168</v>
      </c>
      <c r="C189" s="36" t="s">
        <v>273</v>
      </c>
      <c r="D189" s="46">
        <v>53.5</v>
      </c>
      <c r="E189" s="46">
        <v>53.5</v>
      </c>
      <c r="F189" s="47">
        <f t="shared" si="1"/>
        <v>0</v>
      </c>
      <c r="G189" s="46">
        <f t="shared" si="28"/>
        <v>100</v>
      </c>
      <c r="H189" s="46">
        <v>53.5</v>
      </c>
      <c r="I189" s="46">
        <v>53.5</v>
      </c>
      <c r="J189" s="47">
        <f t="shared" si="27"/>
        <v>0</v>
      </c>
      <c r="K189" s="46">
        <f t="shared" si="29"/>
        <v>100</v>
      </c>
    </row>
    <row r="190" spans="1:11" s="99" customFormat="1" ht="22.5" customHeight="1">
      <c r="A190" s="52" t="s">
        <v>266</v>
      </c>
      <c r="B190" s="50">
        <v>169</v>
      </c>
      <c r="C190" s="36" t="s">
        <v>274</v>
      </c>
      <c r="D190" s="46">
        <v>35.3</v>
      </c>
      <c r="E190" s="46">
        <v>35.3</v>
      </c>
      <c r="F190" s="47">
        <f t="shared" si="1"/>
        <v>0</v>
      </c>
      <c r="G190" s="46">
        <f t="shared" si="28"/>
        <v>100</v>
      </c>
      <c r="H190" s="46">
        <v>35.3</v>
      </c>
      <c r="I190" s="46">
        <v>35.3</v>
      </c>
      <c r="J190" s="47">
        <f t="shared" si="27"/>
        <v>0</v>
      </c>
      <c r="K190" s="46">
        <f t="shared" si="29"/>
        <v>100</v>
      </c>
    </row>
    <row r="191" spans="1:11" s="99" customFormat="1" ht="22.5" customHeight="1">
      <c r="A191" s="52" t="s">
        <v>253</v>
      </c>
      <c r="B191" s="50">
        <v>170</v>
      </c>
      <c r="C191" s="36" t="s">
        <v>275</v>
      </c>
      <c r="D191" s="46">
        <v>37.5</v>
      </c>
      <c r="E191" s="46">
        <v>37.5</v>
      </c>
      <c r="F191" s="47">
        <f t="shared" si="1"/>
        <v>0</v>
      </c>
      <c r="G191" s="46">
        <f t="shared" si="28"/>
        <v>100</v>
      </c>
      <c r="H191" s="46">
        <v>37.5</v>
      </c>
      <c r="I191" s="46">
        <v>37.5</v>
      </c>
      <c r="J191" s="47">
        <f t="shared" si="27"/>
        <v>0</v>
      </c>
      <c r="K191" s="46">
        <f t="shared" si="29"/>
        <v>100</v>
      </c>
    </row>
    <row r="192" spans="1:11" s="99" customFormat="1" ht="22.5" customHeight="1">
      <c r="A192" s="52" t="s">
        <v>255</v>
      </c>
      <c r="B192" s="50">
        <v>171</v>
      </c>
      <c r="C192" s="36" t="s">
        <v>276</v>
      </c>
      <c r="D192" s="46">
        <v>37.7</v>
      </c>
      <c r="E192" s="46">
        <v>37.7</v>
      </c>
      <c r="F192" s="47">
        <f t="shared" si="1"/>
        <v>0</v>
      </c>
      <c r="G192" s="46">
        <f t="shared" si="28"/>
        <v>100</v>
      </c>
      <c r="H192" s="46">
        <v>37.7</v>
      </c>
      <c r="I192" s="46">
        <v>37.7</v>
      </c>
      <c r="J192" s="47">
        <f t="shared" si="27"/>
        <v>0</v>
      </c>
      <c r="K192" s="46">
        <f t="shared" si="29"/>
        <v>100</v>
      </c>
    </row>
    <row r="193" spans="1:11" s="99" customFormat="1" ht="22.5" customHeight="1">
      <c r="A193" s="52" t="s">
        <v>257</v>
      </c>
      <c r="B193" s="50">
        <v>172</v>
      </c>
      <c r="C193" s="36" t="s">
        <v>277</v>
      </c>
      <c r="D193" s="46">
        <v>16.6</v>
      </c>
      <c r="E193" s="46">
        <v>16.6</v>
      </c>
      <c r="F193" s="47">
        <f t="shared" si="1"/>
        <v>0</v>
      </c>
      <c r="G193" s="46">
        <f t="shared" si="28"/>
        <v>100</v>
      </c>
      <c r="H193" s="46">
        <v>18.4</v>
      </c>
      <c r="I193" s="46">
        <v>16.6</v>
      </c>
      <c r="J193" s="47">
        <f t="shared" si="27"/>
        <v>-1.7999999999999972</v>
      </c>
      <c r="K193" s="46">
        <f t="shared" si="29"/>
        <v>90.21739130434784</v>
      </c>
    </row>
    <row r="194" spans="1:11" s="99" customFormat="1" ht="22.5" customHeight="1">
      <c r="A194" s="52" t="s">
        <v>258</v>
      </c>
      <c r="B194" s="50">
        <v>173</v>
      </c>
      <c r="C194" s="36" t="s">
        <v>278</v>
      </c>
      <c r="D194" s="46">
        <v>12.6</v>
      </c>
      <c r="E194" s="46">
        <v>12.4</v>
      </c>
      <c r="F194" s="47">
        <f t="shared" si="1"/>
        <v>-0.1999999999999993</v>
      </c>
      <c r="G194" s="46">
        <f t="shared" si="28"/>
        <v>98.41269841269842</v>
      </c>
      <c r="H194" s="46">
        <v>13</v>
      </c>
      <c r="I194" s="46">
        <v>12.6</v>
      </c>
      <c r="J194" s="47">
        <f t="shared" si="27"/>
        <v>-0.40000000000000036</v>
      </c>
      <c r="K194" s="46">
        <f t="shared" si="29"/>
        <v>96.92307692307692</v>
      </c>
    </row>
    <row r="195" spans="1:11" s="99" customFormat="1" ht="22.5" customHeight="1">
      <c r="A195" s="52" t="s">
        <v>260</v>
      </c>
      <c r="B195" s="50">
        <v>174</v>
      </c>
      <c r="C195" s="36" t="s">
        <v>279</v>
      </c>
      <c r="D195" s="46">
        <v>8.3</v>
      </c>
      <c r="E195" s="46">
        <v>8.3</v>
      </c>
      <c r="F195" s="47">
        <f t="shared" si="1"/>
        <v>0</v>
      </c>
      <c r="G195" s="46">
        <f t="shared" si="28"/>
        <v>100</v>
      </c>
      <c r="H195" s="46">
        <v>8.8</v>
      </c>
      <c r="I195" s="46">
        <v>8.3</v>
      </c>
      <c r="J195" s="47">
        <f t="shared" si="27"/>
        <v>-0.5</v>
      </c>
      <c r="K195" s="46">
        <f t="shared" si="29"/>
        <v>94.31818181818183</v>
      </c>
    </row>
    <row r="196" spans="1:11" s="99" customFormat="1" ht="22.5" customHeight="1">
      <c r="A196" s="52" t="s">
        <v>262</v>
      </c>
      <c r="B196" s="50">
        <v>175</v>
      </c>
      <c r="C196" s="36" t="s">
        <v>280</v>
      </c>
      <c r="D196" s="46">
        <v>7.5</v>
      </c>
      <c r="E196" s="46">
        <v>7.5</v>
      </c>
      <c r="F196" s="47">
        <f t="shared" si="1"/>
        <v>0</v>
      </c>
      <c r="G196" s="46">
        <f t="shared" si="28"/>
        <v>100</v>
      </c>
      <c r="H196" s="46">
        <v>8.2</v>
      </c>
      <c r="I196" s="46">
        <v>7.5</v>
      </c>
      <c r="J196" s="47">
        <f t="shared" si="27"/>
        <v>-0.6999999999999993</v>
      </c>
      <c r="K196" s="46">
        <f t="shared" si="29"/>
        <v>91.46341463414635</v>
      </c>
    </row>
    <row r="197" spans="1:11" s="99" customFormat="1" ht="22.5" customHeight="1">
      <c r="A197" s="52" t="s">
        <v>281</v>
      </c>
      <c r="B197" s="50">
        <v>176</v>
      </c>
      <c r="C197" s="36">
        <v>8040</v>
      </c>
      <c r="D197" s="46">
        <v>0</v>
      </c>
      <c r="E197" s="46">
        <v>0</v>
      </c>
      <c r="F197" s="47">
        <f t="shared" si="1"/>
        <v>0</v>
      </c>
      <c r="G197" s="46">
        <v>0</v>
      </c>
      <c r="H197" s="46">
        <v>0</v>
      </c>
      <c r="I197" s="46">
        <v>0</v>
      </c>
      <c r="J197" s="47">
        <f t="shared" si="27"/>
        <v>0</v>
      </c>
      <c r="K197" s="46">
        <v>0</v>
      </c>
    </row>
    <row r="198" spans="1:11" s="99" customFormat="1" ht="22.5" customHeight="1">
      <c r="A198" s="52" t="s">
        <v>249</v>
      </c>
      <c r="B198" s="50">
        <v>177</v>
      </c>
      <c r="C198" s="36" t="s">
        <v>282</v>
      </c>
      <c r="D198" s="46">
        <v>0</v>
      </c>
      <c r="E198" s="46">
        <v>0</v>
      </c>
      <c r="F198" s="47">
        <f t="shared" si="1"/>
        <v>0</v>
      </c>
      <c r="G198" s="46">
        <v>0</v>
      </c>
      <c r="H198" s="46">
        <v>0</v>
      </c>
      <c r="I198" s="46">
        <v>0</v>
      </c>
      <c r="J198" s="47">
        <f t="shared" si="27"/>
        <v>0</v>
      </c>
      <c r="K198" s="46">
        <v>0</v>
      </c>
    </row>
    <row r="199" spans="1:11" s="99" customFormat="1" ht="22.5" customHeight="1">
      <c r="A199" s="52" t="s">
        <v>283</v>
      </c>
      <c r="B199" s="50">
        <v>178</v>
      </c>
      <c r="C199" s="36" t="s">
        <v>284</v>
      </c>
      <c r="D199" s="46">
        <v>0</v>
      </c>
      <c r="E199" s="46">
        <v>0</v>
      </c>
      <c r="F199" s="47">
        <f t="shared" si="1"/>
        <v>0</v>
      </c>
      <c r="G199" s="46">
        <v>0</v>
      </c>
      <c r="H199" s="46">
        <v>0</v>
      </c>
      <c r="I199" s="46">
        <v>0</v>
      </c>
      <c r="J199" s="47">
        <f t="shared" si="27"/>
        <v>0</v>
      </c>
      <c r="K199" s="46">
        <v>0</v>
      </c>
    </row>
    <row r="200" spans="1:11" s="99" customFormat="1" ht="22.5" customHeight="1">
      <c r="A200" s="52" t="s">
        <v>257</v>
      </c>
      <c r="B200" s="50">
        <v>179</v>
      </c>
      <c r="C200" s="36" t="s">
        <v>285</v>
      </c>
      <c r="D200" s="46">
        <v>0</v>
      </c>
      <c r="E200" s="46">
        <v>0</v>
      </c>
      <c r="F200" s="47">
        <f t="shared" si="1"/>
        <v>0</v>
      </c>
      <c r="G200" s="46">
        <v>0</v>
      </c>
      <c r="H200" s="46">
        <v>0</v>
      </c>
      <c r="I200" s="46">
        <v>0</v>
      </c>
      <c r="J200" s="47">
        <f t="shared" si="27"/>
        <v>0</v>
      </c>
      <c r="K200" s="46">
        <v>0</v>
      </c>
    </row>
    <row r="201" spans="1:11" s="53" customFormat="1" ht="22.5" customHeight="1">
      <c r="A201" s="52" t="s">
        <v>286</v>
      </c>
      <c r="B201" s="50">
        <v>180</v>
      </c>
      <c r="C201" s="36" t="s">
        <v>287</v>
      </c>
      <c r="D201" s="46">
        <v>0</v>
      </c>
      <c r="E201" s="46">
        <v>0</v>
      </c>
      <c r="F201" s="47">
        <f t="shared" si="1"/>
        <v>0</v>
      </c>
      <c r="G201" s="46">
        <v>0</v>
      </c>
      <c r="H201" s="46">
        <v>0</v>
      </c>
      <c r="I201" s="46">
        <v>0</v>
      </c>
      <c r="J201" s="47">
        <f t="shared" si="27"/>
        <v>0</v>
      </c>
      <c r="K201" s="46">
        <v>0</v>
      </c>
    </row>
    <row r="202" spans="1:11" s="99" customFormat="1" ht="22.5" customHeight="1">
      <c r="A202" s="52" t="s">
        <v>258</v>
      </c>
      <c r="B202" s="50">
        <v>181</v>
      </c>
      <c r="C202" s="36" t="s">
        <v>288</v>
      </c>
      <c r="D202" s="46">
        <v>0</v>
      </c>
      <c r="E202" s="46">
        <v>0</v>
      </c>
      <c r="F202" s="47">
        <f t="shared" si="1"/>
        <v>0</v>
      </c>
      <c r="G202" s="46">
        <v>0</v>
      </c>
      <c r="H202" s="46">
        <v>0</v>
      </c>
      <c r="I202" s="46">
        <v>0</v>
      </c>
      <c r="J202" s="47">
        <f t="shared" si="27"/>
        <v>0</v>
      </c>
      <c r="K202" s="46">
        <v>0</v>
      </c>
    </row>
    <row r="203" spans="1:11" s="99" customFormat="1" ht="22.5" customHeight="1">
      <c r="A203" s="52" t="s">
        <v>260</v>
      </c>
      <c r="B203" s="50">
        <v>182</v>
      </c>
      <c r="C203" s="36" t="s">
        <v>289</v>
      </c>
      <c r="D203" s="46">
        <v>0</v>
      </c>
      <c r="E203" s="46">
        <v>0</v>
      </c>
      <c r="F203" s="47">
        <f t="shared" si="1"/>
        <v>0</v>
      </c>
      <c r="G203" s="46">
        <v>0</v>
      </c>
      <c r="H203" s="46">
        <v>0</v>
      </c>
      <c r="I203" s="46">
        <v>0</v>
      </c>
      <c r="J203" s="47">
        <f t="shared" si="27"/>
        <v>0</v>
      </c>
      <c r="K203" s="46">
        <v>0</v>
      </c>
    </row>
    <row r="204" spans="1:11" s="99" customFormat="1" ht="22.5" customHeight="1">
      <c r="A204" s="52" t="s">
        <v>262</v>
      </c>
      <c r="B204" s="50">
        <v>183</v>
      </c>
      <c r="C204" s="36" t="s">
        <v>290</v>
      </c>
      <c r="D204" s="46">
        <v>0</v>
      </c>
      <c r="E204" s="46">
        <v>0</v>
      </c>
      <c r="F204" s="47">
        <f t="shared" si="1"/>
        <v>0</v>
      </c>
      <c r="G204" s="46">
        <v>0</v>
      </c>
      <c r="H204" s="46">
        <v>0</v>
      </c>
      <c r="I204" s="46">
        <v>0</v>
      </c>
      <c r="J204" s="47">
        <f t="shared" si="27"/>
        <v>0</v>
      </c>
      <c r="K204" s="46">
        <v>0</v>
      </c>
    </row>
    <row r="205" spans="1:11" s="99" customFormat="1" ht="18" customHeight="1">
      <c r="A205" s="107"/>
      <c r="B205" s="28"/>
      <c r="C205" s="29"/>
      <c r="D205" s="108"/>
      <c r="E205" s="108"/>
      <c r="F205" s="108"/>
      <c r="G205" s="109"/>
      <c r="H205" s="29"/>
      <c r="I205" s="29"/>
      <c r="J205" s="29"/>
      <c r="K205" s="13"/>
    </row>
    <row r="206" spans="1:11" s="53" customFormat="1" ht="38.25" customHeight="1">
      <c r="A206" s="110" t="s">
        <v>291</v>
      </c>
      <c r="B206" s="111"/>
      <c r="C206" s="112"/>
      <c r="D206" s="113"/>
      <c r="E206" s="113"/>
      <c r="F206" s="113"/>
      <c r="G206" s="114"/>
      <c r="H206" s="115" t="s">
        <v>292</v>
      </c>
      <c r="I206" s="115"/>
      <c r="J206" s="115"/>
      <c r="K206" s="116"/>
    </row>
    <row r="207" spans="1:10" ht="15" customHeight="1">
      <c r="A207" s="117"/>
      <c r="B207" s="118"/>
      <c r="D207" s="119"/>
      <c r="E207" s="120"/>
      <c r="F207" s="120"/>
      <c r="G207" s="120"/>
      <c r="H207" s="120"/>
      <c r="I207" s="120"/>
      <c r="J207" s="120"/>
    </row>
    <row r="208" spans="1:10" ht="45" customHeight="1">
      <c r="A208" s="110"/>
      <c r="B208" s="118"/>
      <c r="D208" s="119"/>
      <c r="E208" s="120"/>
      <c r="F208" s="120"/>
      <c r="G208" s="120"/>
      <c r="H208" s="115"/>
      <c r="I208" s="115"/>
      <c r="J208" s="115"/>
    </row>
    <row r="209" spans="1:10" ht="21.75" customHeight="1">
      <c r="A209" s="117"/>
      <c r="B209" s="118"/>
      <c r="D209" s="119"/>
      <c r="E209" s="120"/>
      <c r="F209" s="120"/>
      <c r="G209" s="120"/>
      <c r="H209" s="120"/>
      <c r="I209" s="120"/>
      <c r="J209" s="120"/>
    </row>
    <row r="210" spans="1:10" ht="18.75" customHeight="1">
      <c r="A210" s="117"/>
      <c r="B210" s="118"/>
      <c r="D210" s="119"/>
      <c r="E210" s="120"/>
      <c r="F210" s="120"/>
      <c r="G210" s="120"/>
      <c r="H210" s="120"/>
      <c r="I210" s="120"/>
      <c r="J210" s="120"/>
    </row>
    <row r="211" spans="1:10" ht="30" customHeight="1">
      <c r="A211" s="117"/>
      <c r="B211" s="118"/>
      <c r="D211" s="119"/>
      <c r="E211" s="120"/>
      <c r="F211" s="120"/>
      <c r="G211" s="120"/>
      <c r="J211" s="120"/>
    </row>
    <row r="212" spans="1:10" ht="30" customHeight="1">
      <c r="A212" s="117"/>
      <c r="B212" s="118"/>
      <c r="D212" s="119"/>
      <c r="E212" s="120"/>
      <c r="F212" s="120"/>
      <c r="G212" s="120"/>
      <c r="H212" s="120"/>
      <c r="I212" s="120"/>
      <c r="J212" s="120"/>
    </row>
    <row r="213" spans="1:10" ht="30" customHeight="1">
      <c r="A213" s="117"/>
      <c r="B213" s="118"/>
      <c r="D213" s="119"/>
      <c r="E213" s="120"/>
      <c r="F213" s="120"/>
      <c r="G213" s="120"/>
      <c r="H213" s="120"/>
      <c r="I213" s="120"/>
      <c r="J213" s="120"/>
    </row>
    <row r="214" spans="1:10" ht="30" customHeight="1">
      <c r="A214" s="117"/>
      <c r="B214" s="118"/>
      <c r="D214" s="119"/>
      <c r="E214" s="120"/>
      <c r="F214" s="120"/>
      <c r="G214" s="120"/>
      <c r="H214" s="120"/>
      <c r="I214" s="120"/>
      <c r="J214" s="120"/>
    </row>
    <row r="215" spans="1:10" ht="30" customHeight="1">
      <c r="A215" s="117"/>
      <c r="B215" s="118"/>
      <c r="D215" s="119"/>
      <c r="E215" s="120"/>
      <c r="F215" s="120"/>
      <c r="G215" s="120"/>
      <c r="H215" s="120"/>
      <c r="I215" s="120"/>
      <c r="J215" s="120"/>
    </row>
    <row r="216" spans="1:10" ht="30" customHeight="1">
      <c r="A216" s="117"/>
      <c r="B216" s="118"/>
      <c r="D216" s="119"/>
      <c r="E216" s="120"/>
      <c r="F216" s="120"/>
      <c r="G216" s="120"/>
      <c r="H216" s="120"/>
      <c r="I216" s="120"/>
      <c r="J216" s="120"/>
    </row>
    <row r="217" spans="1:10" ht="30" customHeight="1">
      <c r="A217" s="117"/>
      <c r="B217" s="118"/>
      <c r="D217" s="119"/>
      <c r="E217" s="120"/>
      <c r="F217" s="120"/>
      <c r="G217" s="120"/>
      <c r="H217" s="120"/>
      <c r="I217" s="120"/>
      <c r="J217" s="120"/>
    </row>
    <row r="218" spans="1:10" ht="30" customHeight="1">
      <c r="A218" s="117"/>
      <c r="B218" s="118"/>
      <c r="D218" s="119"/>
      <c r="E218" s="120"/>
      <c r="F218" s="120"/>
      <c r="G218" s="120"/>
      <c r="H218" s="120"/>
      <c r="I218" s="120"/>
      <c r="J218" s="120"/>
    </row>
    <row r="219" spans="1:10" ht="30" customHeight="1">
      <c r="A219" s="117"/>
      <c r="B219" s="118"/>
      <c r="D219" s="119"/>
      <c r="E219" s="120"/>
      <c r="F219" s="120"/>
      <c r="G219" s="120"/>
      <c r="H219" s="120"/>
      <c r="I219" s="120"/>
      <c r="J219" s="120"/>
    </row>
    <row r="220" spans="1:10" ht="30" customHeight="1">
      <c r="A220" s="117"/>
      <c r="B220" s="118"/>
      <c r="D220" s="119"/>
      <c r="E220" s="120"/>
      <c r="F220" s="120"/>
      <c r="G220" s="120"/>
      <c r="H220" s="120"/>
      <c r="I220" s="120"/>
      <c r="J220" s="120"/>
    </row>
    <row r="221" spans="1:10" ht="30" customHeight="1">
      <c r="A221" s="117"/>
      <c r="B221" s="118"/>
      <c r="D221" s="119"/>
      <c r="E221" s="120"/>
      <c r="F221" s="120"/>
      <c r="G221" s="120"/>
      <c r="H221" s="120"/>
      <c r="I221" s="120"/>
      <c r="J221" s="120"/>
    </row>
    <row r="222" spans="1:10" ht="30" customHeight="1">
      <c r="A222" s="117"/>
      <c r="B222" s="118"/>
      <c r="D222" s="119"/>
      <c r="E222" s="120"/>
      <c r="F222" s="120"/>
      <c r="G222" s="120"/>
      <c r="H222" s="120"/>
      <c r="I222" s="120"/>
      <c r="J222" s="120"/>
    </row>
    <row r="223" spans="1:10" ht="30" customHeight="1">
      <c r="A223" s="117"/>
      <c r="B223" s="118"/>
      <c r="D223" s="119"/>
      <c r="E223" s="120"/>
      <c r="F223" s="120"/>
      <c r="G223" s="120"/>
      <c r="H223" s="120"/>
      <c r="I223" s="120"/>
      <c r="J223" s="120"/>
    </row>
    <row r="224" spans="1:10" ht="30" customHeight="1">
      <c r="A224" s="117"/>
      <c r="B224" s="118"/>
      <c r="D224" s="119"/>
      <c r="E224" s="120"/>
      <c r="F224" s="120"/>
      <c r="G224" s="120"/>
      <c r="H224" s="120"/>
      <c r="I224" s="120"/>
      <c r="J224" s="120"/>
    </row>
    <row r="225" spans="1:10" ht="30" customHeight="1">
      <c r="A225" s="117"/>
      <c r="B225" s="118"/>
      <c r="D225" s="119"/>
      <c r="E225" s="120"/>
      <c r="F225" s="120"/>
      <c r="G225" s="120"/>
      <c r="H225" s="120"/>
      <c r="I225" s="120"/>
      <c r="J225" s="120"/>
    </row>
    <row r="226" spans="1:10" ht="30" customHeight="1">
      <c r="A226" s="117"/>
      <c r="B226" s="118"/>
      <c r="D226" s="119"/>
      <c r="E226" s="120"/>
      <c r="F226" s="120"/>
      <c r="G226" s="120"/>
      <c r="H226" s="120"/>
      <c r="I226" s="120"/>
      <c r="J226" s="120"/>
    </row>
    <row r="227" spans="1:10" ht="30" customHeight="1">
      <c r="A227" s="117"/>
      <c r="B227" s="118"/>
      <c r="D227" s="119"/>
      <c r="E227" s="120"/>
      <c r="F227" s="120"/>
      <c r="G227" s="120"/>
      <c r="H227" s="120"/>
      <c r="I227" s="120"/>
      <c r="J227" s="120"/>
    </row>
    <row r="228" spans="1:10" ht="30" customHeight="1">
      <c r="A228" s="117"/>
      <c r="B228" s="118"/>
      <c r="D228" s="119"/>
      <c r="E228" s="120"/>
      <c r="F228" s="120"/>
      <c r="G228" s="120"/>
      <c r="H228" s="120"/>
      <c r="I228" s="120"/>
      <c r="J228" s="120"/>
    </row>
    <row r="229" spans="1:10" ht="30" customHeight="1">
      <c r="A229" s="117"/>
      <c r="B229" s="118"/>
      <c r="D229" s="119"/>
      <c r="E229" s="120"/>
      <c r="F229" s="120"/>
      <c r="G229" s="120"/>
      <c r="H229" s="120"/>
      <c r="I229" s="120"/>
      <c r="J229" s="120"/>
    </row>
    <row r="230" spans="1:10" ht="30" customHeight="1">
      <c r="A230" s="117"/>
      <c r="B230" s="118"/>
      <c r="D230" s="119"/>
      <c r="E230" s="120"/>
      <c r="F230" s="120"/>
      <c r="G230" s="120"/>
      <c r="H230" s="120"/>
      <c r="I230" s="120"/>
      <c r="J230" s="120"/>
    </row>
    <row r="231" spans="1:10" ht="30" customHeight="1">
      <c r="A231" s="117"/>
      <c r="B231" s="118"/>
      <c r="D231" s="119"/>
      <c r="E231" s="120"/>
      <c r="F231" s="120"/>
      <c r="G231" s="120"/>
      <c r="H231" s="120"/>
      <c r="I231" s="120"/>
      <c r="J231" s="120"/>
    </row>
    <row r="232" spans="1:10" ht="30" customHeight="1">
      <c r="A232" s="117"/>
      <c r="B232" s="118"/>
      <c r="D232" s="119"/>
      <c r="E232" s="120"/>
      <c r="F232" s="120"/>
      <c r="G232" s="120"/>
      <c r="H232" s="120"/>
      <c r="I232" s="120"/>
      <c r="J232" s="120"/>
    </row>
    <row r="233" spans="1:10" ht="30" customHeight="1">
      <c r="A233" s="117"/>
      <c r="B233" s="118"/>
      <c r="D233" s="119"/>
      <c r="E233" s="120"/>
      <c r="F233" s="120"/>
      <c r="G233" s="120"/>
      <c r="H233" s="120"/>
      <c r="I233" s="120"/>
      <c r="J233" s="120"/>
    </row>
    <row r="234" spans="1:10" ht="30" customHeight="1">
      <c r="A234" s="117"/>
      <c r="B234" s="118"/>
      <c r="D234" s="119"/>
      <c r="E234" s="120"/>
      <c r="F234" s="120"/>
      <c r="G234" s="120"/>
      <c r="H234" s="120"/>
      <c r="I234" s="120"/>
      <c r="J234" s="120"/>
    </row>
    <row r="235" spans="1:10" ht="30" customHeight="1">
      <c r="A235" s="117"/>
      <c r="B235" s="118"/>
      <c r="D235" s="119"/>
      <c r="E235" s="120"/>
      <c r="F235" s="120"/>
      <c r="G235" s="120"/>
      <c r="H235" s="120"/>
      <c r="I235" s="120"/>
      <c r="J235" s="120"/>
    </row>
    <row r="236" spans="1:10" ht="30" customHeight="1">
      <c r="A236" s="117"/>
      <c r="B236" s="118"/>
      <c r="D236" s="119"/>
      <c r="E236" s="120"/>
      <c r="F236" s="120"/>
      <c r="G236" s="120"/>
      <c r="H236" s="120"/>
      <c r="I236" s="120"/>
      <c r="J236" s="120"/>
    </row>
    <row r="237" spans="1:10" ht="30" customHeight="1">
      <c r="A237" s="117"/>
      <c r="B237" s="118"/>
      <c r="D237" s="119"/>
      <c r="E237" s="120"/>
      <c r="F237" s="120"/>
      <c r="G237" s="120"/>
      <c r="H237" s="120"/>
      <c r="I237" s="120"/>
      <c r="J237" s="120"/>
    </row>
    <row r="238" spans="1:10" ht="30" customHeight="1">
      <c r="A238" s="117"/>
      <c r="B238" s="118"/>
      <c r="D238" s="119"/>
      <c r="E238" s="120"/>
      <c r="F238" s="120"/>
      <c r="G238" s="120"/>
      <c r="H238" s="120"/>
      <c r="I238" s="120"/>
      <c r="J238" s="120"/>
    </row>
    <row r="239" spans="1:10" ht="30" customHeight="1">
      <c r="A239" s="117"/>
      <c r="B239" s="118"/>
      <c r="D239" s="119"/>
      <c r="E239" s="120"/>
      <c r="F239" s="120"/>
      <c r="G239" s="120"/>
      <c r="H239" s="120"/>
      <c r="I239" s="120"/>
      <c r="J239" s="120"/>
    </row>
    <row r="240" spans="1:10" ht="30" customHeight="1">
      <c r="A240" s="117"/>
      <c r="B240" s="118"/>
      <c r="D240" s="119"/>
      <c r="E240" s="120"/>
      <c r="F240" s="120"/>
      <c r="G240" s="120"/>
      <c r="H240" s="120"/>
      <c r="I240" s="120"/>
      <c r="J240" s="120"/>
    </row>
    <row r="241" spans="1:10" ht="30" customHeight="1">
      <c r="A241" s="117"/>
      <c r="B241" s="118"/>
      <c r="D241" s="119"/>
      <c r="E241" s="120"/>
      <c r="F241" s="120"/>
      <c r="G241" s="120"/>
      <c r="H241" s="120"/>
      <c r="I241" s="120"/>
      <c r="J241" s="120"/>
    </row>
    <row r="242" spans="1:10" ht="30" customHeight="1">
      <c r="A242" s="117"/>
      <c r="B242" s="118"/>
      <c r="D242" s="119"/>
      <c r="E242" s="120"/>
      <c r="F242" s="120"/>
      <c r="G242" s="120"/>
      <c r="H242" s="120"/>
      <c r="I242" s="120"/>
      <c r="J242" s="120"/>
    </row>
    <row r="243" spans="1:10" ht="30" customHeight="1">
      <c r="A243" s="117"/>
      <c r="B243" s="118"/>
      <c r="D243" s="119"/>
      <c r="E243" s="120"/>
      <c r="F243" s="120"/>
      <c r="G243" s="120"/>
      <c r="H243" s="120"/>
      <c r="I243" s="120"/>
      <c r="J243" s="120"/>
    </row>
    <row r="244" spans="1:10" ht="30" customHeight="1">
      <c r="A244" s="117"/>
      <c r="B244" s="118"/>
      <c r="D244" s="119"/>
      <c r="E244" s="120"/>
      <c r="F244" s="120"/>
      <c r="G244" s="120"/>
      <c r="H244" s="120"/>
      <c r="I244" s="120"/>
      <c r="J244" s="120"/>
    </row>
    <row r="245" spans="1:10" ht="30" customHeight="1">
      <c r="A245" s="117"/>
      <c r="B245" s="118"/>
      <c r="D245" s="119"/>
      <c r="E245" s="120"/>
      <c r="F245" s="120"/>
      <c r="G245" s="120"/>
      <c r="H245" s="120"/>
      <c r="I245" s="120"/>
      <c r="J245" s="120"/>
    </row>
    <row r="246" spans="1:10" ht="30" customHeight="1">
      <c r="A246" s="117"/>
      <c r="B246" s="118"/>
      <c r="D246" s="119"/>
      <c r="E246" s="120"/>
      <c r="F246" s="120"/>
      <c r="G246" s="120"/>
      <c r="H246" s="120"/>
      <c r="I246" s="120"/>
      <c r="J246" s="120"/>
    </row>
    <row r="247" spans="1:2" ht="30" customHeight="1">
      <c r="A247" s="121"/>
      <c r="B247" s="118"/>
    </row>
    <row r="248" spans="1:2" ht="30" customHeight="1">
      <c r="A248" s="121"/>
      <c r="B248" s="118"/>
    </row>
    <row r="249" spans="1:2" ht="30" customHeight="1">
      <c r="A249" s="121"/>
      <c r="B249" s="118"/>
    </row>
    <row r="250" spans="1:2" ht="30" customHeight="1">
      <c r="A250" s="121"/>
      <c r="B250" s="118"/>
    </row>
    <row r="251" spans="1:2" ht="30" customHeight="1">
      <c r="A251" s="121"/>
      <c r="B251" s="118"/>
    </row>
    <row r="252" spans="1:2" ht="30" customHeight="1">
      <c r="A252" s="121"/>
      <c r="B252" s="118"/>
    </row>
    <row r="253" spans="1:2" ht="30" customHeight="1">
      <c r="A253" s="121"/>
      <c r="B253" s="118"/>
    </row>
    <row r="254" spans="1:2" ht="30" customHeight="1">
      <c r="A254" s="121"/>
      <c r="B254" s="118"/>
    </row>
    <row r="255" spans="1:2" ht="30" customHeight="1">
      <c r="A255" s="121"/>
      <c r="B255" s="118"/>
    </row>
    <row r="256" spans="1:2" ht="30" customHeight="1">
      <c r="A256" s="121"/>
      <c r="B256" s="118"/>
    </row>
    <row r="257" spans="1:2" ht="30" customHeight="1">
      <c r="A257" s="121"/>
      <c r="B257" s="118"/>
    </row>
    <row r="258" spans="1:2" ht="30" customHeight="1">
      <c r="A258" s="121"/>
      <c r="B258" s="118"/>
    </row>
    <row r="259" spans="1:2" ht="30" customHeight="1">
      <c r="A259" s="121"/>
      <c r="B259" s="118"/>
    </row>
    <row r="260" spans="1:2" ht="30" customHeight="1">
      <c r="A260" s="121"/>
      <c r="B260" s="118"/>
    </row>
    <row r="261" spans="1:2" ht="30" customHeight="1">
      <c r="A261" s="121"/>
      <c r="B261" s="118"/>
    </row>
    <row r="262" spans="1:2" ht="30" customHeight="1">
      <c r="A262" s="121"/>
      <c r="B262" s="118"/>
    </row>
    <row r="263" spans="1:2" ht="30" customHeight="1">
      <c r="A263" s="121"/>
      <c r="B263" s="118"/>
    </row>
    <row r="264" spans="1:2" ht="30" customHeight="1">
      <c r="A264" s="121"/>
      <c r="B264" s="118"/>
    </row>
    <row r="265" spans="1:2" ht="30" customHeight="1">
      <c r="A265" s="121"/>
      <c r="B265" s="118"/>
    </row>
    <row r="266" spans="1:2" ht="30" customHeight="1">
      <c r="A266" s="121"/>
      <c r="B266" s="118"/>
    </row>
    <row r="267" spans="1:2" ht="30" customHeight="1">
      <c r="A267" s="121"/>
      <c r="B267" s="118"/>
    </row>
    <row r="268" spans="1:2" ht="30" customHeight="1">
      <c r="A268" s="121"/>
      <c r="B268" s="118"/>
    </row>
    <row r="269" spans="1:2" ht="30" customHeight="1">
      <c r="A269" s="121"/>
      <c r="B269" s="118"/>
    </row>
    <row r="270" spans="1:2" ht="30" customHeight="1">
      <c r="A270" s="121"/>
      <c r="B270" s="118"/>
    </row>
    <row r="271" spans="1:2" ht="30" customHeight="1">
      <c r="A271" s="121"/>
      <c r="B271" s="118"/>
    </row>
    <row r="272" spans="1:2" ht="30" customHeight="1">
      <c r="A272" s="121"/>
      <c r="B272" s="118"/>
    </row>
    <row r="273" spans="1:2" ht="30" customHeight="1">
      <c r="A273" s="121"/>
      <c r="B273" s="118"/>
    </row>
    <row r="274" spans="1:2" ht="30" customHeight="1">
      <c r="A274" s="121"/>
      <c r="B274" s="118"/>
    </row>
    <row r="275" spans="1:2" ht="30" customHeight="1">
      <c r="A275" s="121"/>
      <c r="B275" s="118"/>
    </row>
    <row r="276" spans="1:2" ht="30" customHeight="1">
      <c r="A276" s="121"/>
      <c r="B276" s="118"/>
    </row>
    <row r="277" spans="1:2" ht="30" customHeight="1">
      <c r="A277" s="121"/>
      <c r="B277" s="118"/>
    </row>
    <row r="278" spans="1:2" ht="30" customHeight="1">
      <c r="A278" s="121"/>
      <c r="B278" s="118"/>
    </row>
    <row r="279" spans="1:2" ht="30" customHeight="1">
      <c r="A279" s="121"/>
      <c r="B279" s="118"/>
    </row>
    <row r="280" spans="1:2" ht="30" customHeight="1">
      <c r="A280" s="121"/>
      <c r="B280" s="118"/>
    </row>
    <row r="281" spans="1:2" ht="30" customHeight="1">
      <c r="A281" s="121"/>
      <c r="B281" s="118"/>
    </row>
    <row r="282" spans="1:2" ht="30" customHeight="1">
      <c r="A282" s="121"/>
      <c r="B282" s="118"/>
    </row>
    <row r="283" spans="1:2" ht="30" customHeight="1">
      <c r="A283" s="121"/>
      <c r="B283" s="118"/>
    </row>
    <row r="284" spans="1:2" ht="30" customHeight="1">
      <c r="A284" s="121"/>
      <c r="B284" s="118"/>
    </row>
    <row r="285" spans="1:2" ht="30" customHeight="1">
      <c r="A285" s="121"/>
      <c r="B285" s="118"/>
    </row>
    <row r="286" spans="1:2" ht="30" customHeight="1">
      <c r="A286" s="121"/>
      <c r="B286" s="118"/>
    </row>
    <row r="287" spans="1:2" ht="30" customHeight="1">
      <c r="A287" s="121"/>
      <c r="B287" s="118"/>
    </row>
    <row r="288" spans="1:2" ht="30" customHeight="1">
      <c r="A288" s="121"/>
      <c r="B288" s="118"/>
    </row>
    <row r="289" spans="1:2" ht="30" customHeight="1">
      <c r="A289" s="121"/>
      <c r="B289" s="118"/>
    </row>
    <row r="290" spans="1:2" ht="30" customHeight="1">
      <c r="A290" s="121"/>
      <c r="B290" s="118"/>
    </row>
    <row r="291" spans="1:2" ht="30" customHeight="1">
      <c r="A291" s="121"/>
      <c r="B291" s="118"/>
    </row>
    <row r="292" spans="1:2" ht="30" customHeight="1">
      <c r="A292" s="121"/>
      <c r="B292" s="118"/>
    </row>
    <row r="293" spans="1:2" ht="30" customHeight="1">
      <c r="A293" s="121"/>
      <c r="B293" s="118"/>
    </row>
    <row r="294" spans="1:2" ht="30" customHeight="1">
      <c r="A294" s="121"/>
      <c r="B294" s="118"/>
    </row>
    <row r="295" spans="1:2" ht="30" customHeight="1">
      <c r="A295" s="121"/>
      <c r="B295" s="118"/>
    </row>
    <row r="296" spans="1:2" ht="30" customHeight="1">
      <c r="A296" s="121"/>
      <c r="B296" s="118"/>
    </row>
    <row r="297" spans="1:2" ht="30" customHeight="1">
      <c r="A297" s="121"/>
      <c r="B297" s="118"/>
    </row>
    <row r="298" spans="1:2" ht="30" customHeight="1">
      <c r="A298" s="121"/>
      <c r="B298" s="118"/>
    </row>
    <row r="299" spans="1:2" ht="30" customHeight="1">
      <c r="A299" s="121"/>
      <c r="B299" s="118"/>
    </row>
    <row r="300" spans="1:2" ht="30" customHeight="1">
      <c r="A300" s="121"/>
      <c r="B300" s="118"/>
    </row>
    <row r="301" spans="1:2" ht="30" customHeight="1">
      <c r="A301" s="121"/>
      <c r="B301" s="118"/>
    </row>
    <row r="302" spans="1:2" ht="30" customHeight="1">
      <c r="A302" s="121"/>
      <c r="B302" s="118"/>
    </row>
    <row r="303" spans="1:2" ht="30" customHeight="1">
      <c r="A303" s="121"/>
      <c r="B303" s="118"/>
    </row>
    <row r="304" spans="1:2" ht="30" customHeight="1">
      <c r="A304" s="121"/>
      <c r="B304" s="118"/>
    </row>
    <row r="305" spans="1:2" ht="30" customHeight="1">
      <c r="A305" s="121"/>
      <c r="B305" s="118"/>
    </row>
    <row r="306" spans="1:2" ht="30" customHeight="1">
      <c r="A306" s="121"/>
      <c r="B306" s="118"/>
    </row>
    <row r="307" spans="1:2" ht="30" customHeight="1">
      <c r="A307" s="121"/>
      <c r="B307" s="118"/>
    </row>
    <row r="308" spans="1:2" ht="30" customHeight="1">
      <c r="A308" s="121"/>
      <c r="B308" s="118"/>
    </row>
    <row r="309" spans="1:2" ht="30" customHeight="1">
      <c r="A309" s="121"/>
      <c r="B309" s="118"/>
    </row>
    <row r="310" spans="1:2" ht="30" customHeight="1">
      <c r="A310" s="121"/>
      <c r="B310" s="118"/>
    </row>
    <row r="311" spans="1:2" ht="30" customHeight="1">
      <c r="A311" s="121"/>
      <c r="B311" s="118"/>
    </row>
    <row r="312" spans="1:2" ht="30" customHeight="1">
      <c r="A312" s="121"/>
      <c r="B312" s="118"/>
    </row>
    <row r="313" spans="1:2" ht="30" customHeight="1">
      <c r="A313" s="121"/>
      <c r="B313" s="118"/>
    </row>
    <row r="314" spans="1:2" ht="30" customHeight="1">
      <c r="A314" s="121"/>
      <c r="B314" s="118"/>
    </row>
    <row r="315" spans="1:2" ht="30" customHeight="1">
      <c r="A315" s="121"/>
      <c r="B315" s="118"/>
    </row>
    <row r="316" spans="1:2" ht="30" customHeight="1">
      <c r="A316" s="121"/>
      <c r="B316" s="118"/>
    </row>
    <row r="317" spans="1:2" ht="30" customHeight="1">
      <c r="A317" s="121"/>
      <c r="B317" s="118"/>
    </row>
    <row r="318" spans="1:2" ht="30" customHeight="1">
      <c r="A318" s="121"/>
      <c r="B318" s="118"/>
    </row>
    <row r="319" spans="1:2" ht="30" customHeight="1">
      <c r="A319" s="121"/>
      <c r="B319" s="118"/>
    </row>
    <row r="320" spans="1:2" ht="30" customHeight="1">
      <c r="A320" s="121"/>
      <c r="B320" s="118"/>
    </row>
    <row r="321" spans="1:2" ht="30" customHeight="1">
      <c r="A321" s="121"/>
      <c r="B321" s="118"/>
    </row>
    <row r="322" spans="1:2" ht="30" customHeight="1">
      <c r="A322" s="121"/>
      <c r="B322" s="118"/>
    </row>
    <row r="323" spans="1:2" ht="30" customHeight="1">
      <c r="A323" s="121"/>
      <c r="B323" s="118"/>
    </row>
    <row r="324" spans="1:2" ht="30" customHeight="1">
      <c r="A324" s="121"/>
      <c r="B324" s="118"/>
    </row>
    <row r="325" spans="1:2" ht="30" customHeight="1">
      <c r="A325" s="121"/>
      <c r="B325" s="118"/>
    </row>
    <row r="326" spans="1:2" ht="30" customHeight="1">
      <c r="A326" s="121"/>
      <c r="B326" s="118"/>
    </row>
    <row r="327" spans="1:2" ht="30" customHeight="1">
      <c r="A327" s="121"/>
      <c r="B327" s="118"/>
    </row>
    <row r="328" spans="1:2" ht="30" customHeight="1">
      <c r="A328" s="121"/>
      <c r="B328" s="118"/>
    </row>
    <row r="329" spans="1:2" ht="30" customHeight="1">
      <c r="A329" s="121"/>
      <c r="B329" s="118"/>
    </row>
    <row r="330" spans="1:2" ht="30" customHeight="1">
      <c r="A330" s="121"/>
      <c r="B330" s="118"/>
    </row>
    <row r="331" spans="1:2" ht="30" customHeight="1">
      <c r="A331" s="121"/>
      <c r="B331" s="118"/>
    </row>
    <row r="332" spans="1:2" ht="30" customHeight="1">
      <c r="A332" s="121"/>
      <c r="B332" s="118"/>
    </row>
    <row r="333" spans="1:2" ht="30" customHeight="1">
      <c r="A333" s="121"/>
      <c r="B333" s="118"/>
    </row>
    <row r="334" spans="1:2" ht="30" customHeight="1">
      <c r="A334" s="121"/>
      <c r="B334" s="118"/>
    </row>
    <row r="335" spans="1:2" ht="30" customHeight="1">
      <c r="A335" s="121"/>
      <c r="B335" s="118"/>
    </row>
    <row r="336" spans="1:2" ht="30" customHeight="1">
      <c r="A336" s="121"/>
      <c r="B336" s="118"/>
    </row>
    <row r="337" spans="1:2" ht="30" customHeight="1">
      <c r="A337" s="121"/>
      <c r="B337" s="118"/>
    </row>
    <row r="338" spans="1:2" ht="30" customHeight="1">
      <c r="A338" s="121"/>
      <c r="B338" s="118"/>
    </row>
    <row r="339" spans="1:2" ht="30" customHeight="1">
      <c r="A339" s="121"/>
      <c r="B339" s="118"/>
    </row>
    <row r="340" spans="1:2" ht="30" customHeight="1">
      <c r="A340" s="121"/>
      <c r="B340" s="118"/>
    </row>
    <row r="341" spans="1:2" ht="30" customHeight="1">
      <c r="A341" s="121"/>
      <c r="B341" s="118"/>
    </row>
    <row r="342" spans="1:2" ht="30" customHeight="1">
      <c r="A342" s="121"/>
      <c r="B342" s="118"/>
    </row>
    <row r="343" spans="1:2" ht="30" customHeight="1">
      <c r="A343" s="121"/>
      <c r="B343" s="118"/>
    </row>
    <row r="344" spans="1:2" ht="30" customHeight="1">
      <c r="A344" s="121"/>
      <c r="B344" s="118"/>
    </row>
    <row r="345" spans="1:2" ht="30" customHeight="1">
      <c r="A345" s="121"/>
      <c r="B345" s="118"/>
    </row>
    <row r="346" spans="1:2" ht="30" customHeight="1">
      <c r="A346" s="121"/>
      <c r="B346" s="118"/>
    </row>
    <row r="347" spans="1:2" ht="30" customHeight="1">
      <c r="A347" s="121"/>
      <c r="B347" s="118"/>
    </row>
    <row r="348" spans="1:2" ht="30" customHeight="1">
      <c r="A348" s="121"/>
      <c r="B348" s="118"/>
    </row>
    <row r="349" spans="1:2" ht="30" customHeight="1">
      <c r="A349" s="121"/>
      <c r="B349" s="118"/>
    </row>
    <row r="350" spans="1:2" ht="30" customHeight="1">
      <c r="A350" s="121"/>
      <c r="B350" s="118"/>
    </row>
    <row r="351" spans="1:2" ht="30" customHeight="1">
      <c r="A351" s="121"/>
      <c r="B351" s="118"/>
    </row>
    <row r="352" spans="1:2" ht="30" customHeight="1">
      <c r="A352" s="121"/>
      <c r="B352" s="118"/>
    </row>
    <row r="353" spans="1:2" ht="30" customHeight="1">
      <c r="A353" s="121"/>
      <c r="B353" s="118"/>
    </row>
    <row r="354" spans="1:2" ht="30" customHeight="1">
      <c r="A354" s="121"/>
      <c r="B354" s="118"/>
    </row>
    <row r="355" spans="1:2" ht="30" customHeight="1">
      <c r="A355" s="121"/>
      <c r="B355" s="118"/>
    </row>
    <row r="356" spans="1:2" ht="30" customHeight="1">
      <c r="A356" s="121"/>
      <c r="B356" s="118"/>
    </row>
    <row r="357" spans="1:2" ht="30" customHeight="1">
      <c r="A357" s="121"/>
      <c r="B357" s="118"/>
    </row>
    <row r="358" spans="1:2" ht="30" customHeight="1">
      <c r="A358" s="121"/>
      <c r="B358" s="118"/>
    </row>
    <row r="359" spans="1:2" ht="30" customHeight="1">
      <c r="A359" s="121"/>
      <c r="B359" s="118"/>
    </row>
    <row r="360" spans="1:2" ht="30" customHeight="1">
      <c r="A360" s="121"/>
      <c r="B360" s="118"/>
    </row>
    <row r="361" spans="1:2" ht="30" customHeight="1">
      <c r="A361" s="121"/>
      <c r="B361" s="118"/>
    </row>
    <row r="362" spans="1:2" ht="30" customHeight="1">
      <c r="A362" s="121"/>
      <c r="B362" s="118"/>
    </row>
    <row r="363" spans="1:2" ht="30" customHeight="1">
      <c r="A363" s="121"/>
      <c r="B363" s="118"/>
    </row>
    <row r="364" spans="1:2" ht="30" customHeight="1">
      <c r="A364" s="121"/>
      <c r="B364" s="118"/>
    </row>
    <row r="365" spans="1:2" ht="30" customHeight="1">
      <c r="A365" s="121"/>
      <c r="B365" s="118"/>
    </row>
    <row r="366" spans="1:2" ht="30" customHeight="1">
      <c r="A366" s="121"/>
      <c r="B366" s="118"/>
    </row>
    <row r="367" spans="1:2" ht="30" customHeight="1">
      <c r="A367" s="121"/>
      <c r="B367" s="118"/>
    </row>
    <row r="368" spans="1:2" ht="30" customHeight="1">
      <c r="A368" s="121"/>
      <c r="B368" s="118"/>
    </row>
    <row r="369" spans="1:2" ht="30" customHeight="1">
      <c r="A369" s="121"/>
      <c r="B369" s="118"/>
    </row>
    <row r="370" spans="1:2" ht="30" customHeight="1">
      <c r="A370" s="121"/>
      <c r="B370" s="118"/>
    </row>
    <row r="371" spans="1:2" ht="30" customHeight="1">
      <c r="A371" s="121"/>
      <c r="B371" s="118"/>
    </row>
    <row r="372" spans="1:2" ht="30" customHeight="1">
      <c r="A372" s="121"/>
      <c r="B372" s="118"/>
    </row>
    <row r="373" spans="1:2" ht="30" customHeight="1">
      <c r="A373" s="121"/>
      <c r="B373" s="118"/>
    </row>
    <row r="374" spans="1:2" ht="30" customHeight="1">
      <c r="A374" s="121"/>
      <c r="B374" s="118"/>
    </row>
    <row r="375" spans="1:2" ht="30" customHeight="1">
      <c r="A375" s="121"/>
      <c r="B375" s="118"/>
    </row>
    <row r="376" spans="1:2" ht="30" customHeight="1">
      <c r="A376" s="121"/>
      <c r="B376" s="118"/>
    </row>
    <row r="377" spans="1:2" ht="30" customHeight="1">
      <c r="A377" s="121"/>
      <c r="B377" s="118"/>
    </row>
    <row r="378" spans="1:2" ht="30" customHeight="1">
      <c r="A378" s="121"/>
      <c r="B378" s="118"/>
    </row>
    <row r="379" spans="1:2" ht="30" customHeight="1">
      <c r="A379" s="121"/>
      <c r="B379" s="118"/>
    </row>
    <row r="380" spans="1:2" ht="30" customHeight="1">
      <c r="A380" s="121"/>
      <c r="B380" s="118"/>
    </row>
    <row r="381" spans="1:2" ht="30" customHeight="1">
      <c r="A381" s="121"/>
      <c r="B381" s="118"/>
    </row>
    <row r="382" spans="1:2" ht="30" customHeight="1">
      <c r="A382" s="121"/>
      <c r="B382" s="118"/>
    </row>
    <row r="383" spans="1:2" ht="30" customHeight="1">
      <c r="A383" s="121"/>
      <c r="B383" s="118"/>
    </row>
    <row r="384" spans="1:2" ht="30" customHeight="1">
      <c r="A384" s="121"/>
      <c r="B384" s="118"/>
    </row>
    <row r="385" spans="1:2" ht="30" customHeight="1">
      <c r="A385" s="121"/>
      <c r="B385" s="118"/>
    </row>
    <row r="386" spans="1:2" ht="30" customHeight="1">
      <c r="A386" s="121"/>
      <c r="B386" s="118"/>
    </row>
    <row r="387" spans="1:2" ht="30" customHeight="1">
      <c r="A387" s="121"/>
      <c r="B387" s="118"/>
    </row>
    <row r="388" spans="1:2" ht="30" customHeight="1">
      <c r="A388" s="121"/>
      <c r="B388" s="118"/>
    </row>
    <row r="389" spans="1:2" ht="30" customHeight="1">
      <c r="A389" s="121"/>
      <c r="B389" s="118"/>
    </row>
    <row r="390" spans="1:2" ht="30" customHeight="1">
      <c r="A390" s="121"/>
      <c r="B390" s="118"/>
    </row>
    <row r="391" spans="1:2" ht="30" customHeight="1">
      <c r="A391" s="121"/>
      <c r="B391" s="118"/>
    </row>
    <row r="392" spans="1:2" ht="30" customHeight="1">
      <c r="A392" s="121"/>
      <c r="B392" s="118"/>
    </row>
    <row r="393" spans="1:2" ht="30" customHeight="1">
      <c r="A393" s="121"/>
      <c r="B393" s="118"/>
    </row>
    <row r="394" spans="1:2" ht="30" customHeight="1">
      <c r="A394" s="121"/>
      <c r="B394" s="118"/>
    </row>
    <row r="395" spans="1:2" ht="30" customHeight="1">
      <c r="A395" s="121"/>
      <c r="B395" s="118"/>
    </row>
    <row r="396" spans="1:2" ht="30" customHeight="1">
      <c r="A396" s="121"/>
      <c r="B396" s="118"/>
    </row>
    <row r="397" spans="1:2" ht="30" customHeight="1">
      <c r="A397" s="121"/>
      <c r="B397" s="118"/>
    </row>
    <row r="398" spans="1:2" ht="30" customHeight="1">
      <c r="A398" s="121"/>
      <c r="B398" s="118"/>
    </row>
    <row r="399" spans="1:2" ht="30" customHeight="1">
      <c r="A399" s="121"/>
      <c r="B399" s="118"/>
    </row>
    <row r="400" spans="1:2" ht="30" customHeight="1">
      <c r="A400" s="121"/>
      <c r="B400" s="118"/>
    </row>
    <row r="401" spans="1:2" ht="30" customHeight="1">
      <c r="A401" s="121"/>
      <c r="B401" s="118"/>
    </row>
    <row r="402" spans="1:2" ht="30" customHeight="1">
      <c r="A402" s="121"/>
      <c r="B402" s="118"/>
    </row>
    <row r="403" spans="1:2" ht="30" customHeight="1">
      <c r="A403" s="121"/>
      <c r="B403" s="118"/>
    </row>
    <row r="404" spans="1:2" ht="30" customHeight="1">
      <c r="A404" s="121"/>
      <c r="B404" s="118"/>
    </row>
    <row r="405" spans="1:2" ht="30" customHeight="1">
      <c r="A405" s="121"/>
      <c r="B405" s="118"/>
    </row>
    <row r="406" spans="1:2" ht="30" customHeight="1">
      <c r="A406" s="121"/>
      <c r="B406" s="118"/>
    </row>
    <row r="407" spans="1:2" ht="30" customHeight="1">
      <c r="A407" s="121"/>
      <c r="B407" s="118"/>
    </row>
    <row r="408" spans="1:2" ht="30" customHeight="1">
      <c r="A408" s="121"/>
      <c r="B408" s="118"/>
    </row>
    <row r="409" spans="1:2" ht="30" customHeight="1">
      <c r="A409" s="121"/>
      <c r="B409" s="118"/>
    </row>
    <row r="410" spans="1:2" ht="30" customHeight="1">
      <c r="A410" s="121"/>
      <c r="B410" s="118"/>
    </row>
    <row r="411" spans="1:2" ht="30" customHeight="1">
      <c r="A411" s="121"/>
      <c r="B411" s="118"/>
    </row>
    <row r="412" spans="1:2" ht="30" customHeight="1">
      <c r="A412" s="121"/>
      <c r="B412" s="118"/>
    </row>
    <row r="413" spans="1:2" ht="30" customHeight="1">
      <c r="A413" s="121"/>
      <c r="B413" s="118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6">
    <mergeCell ref="G1:K1"/>
    <mergeCell ref="I2:J2"/>
    <mergeCell ref="B3:H3"/>
    <mergeCell ref="I3:K3"/>
    <mergeCell ref="B4:H4"/>
    <mergeCell ref="I4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B11:H11"/>
    <mergeCell ref="B12:H12"/>
    <mergeCell ref="I12:J12"/>
    <mergeCell ref="B13:H13"/>
    <mergeCell ref="I13:J13"/>
    <mergeCell ref="B14:H14"/>
    <mergeCell ref="B15:H15"/>
    <mergeCell ref="A17:J17"/>
    <mergeCell ref="A19:A20"/>
    <mergeCell ref="B19:B20"/>
    <mergeCell ref="C19:C20"/>
    <mergeCell ref="D19:G19"/>
    <mergeCell ref="H19:K19"/>
    <mergeCell ref="D205:F205"/>
    <mergeCell ref="H205:J205"/>
    <mergeCell ref="D206:F206"/>
    <mergeCell ref="H206:J206"/>
    <mergeCell ref="H208:J208"/>
    <mergeCell ref="H210:I210"/>
  </mergeCells>
  <printOptions/>
  <pageMargins left="0.7083333333333334" right="0.5118055555555555" top="0.9451388888888889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2022-08-18T09:38:47Z</cp:lastPrinted>
  <dcterms:created xsi:type="dcterms:W3CDTF">2006-09-16T00:00:00Z</dcterms:created>
  <dcterms:modified xsi:type="dcterms:W3CDTF">2022-08-18T12:52:30Z</dcterms:modified>
  <cp:category/>
  <cp:version/>
  <cp:contentType/>
  <cp:contentStatus/>
  <cp:revision>76</cp:revision>
</cp:coreProperties>
</file>