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40" activeTab="0"/>
  </bookViews>
  <sheets>
    <sheet name="доходи " sheetId="1" r:id="rId1"/>
  </sheets>
  <definedNames>
    <definedName name="_xlnm.Print_Titles" localSheetId="0">'доходи '!$A:$B,'доходи '!$5:$6</definedName>
    <definedName name="_xlnm.Print_Area" localSheetId="0">'доходи '!$A$1:$H$45</definedName>
  </definedNames>
  <calcPr fullCalcOnLoad="1"/>
</workbook>
</file>

<file path=xl/sharedStrings.xml><?xml version="1.0" encoding="utf-8"?>
<sst xmlns="http://schemas.openxmlformats.org/spreadsheetml/2006/main" count="50" uniqueCount="45">
  <si>
    <t>Податкові надходження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</si>
  <si>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</si>
  <si>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</si>
  <si>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</si>
  <si>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</si>
  <si>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</si>
  <si>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Єдиний податок  </t>
  </si>
  <si>
    <t>Екологічний податок </t>
  </si>
  <si>
    <t>Офіційні трансферти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</si>
  <si>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</si>
  <si>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</si>
  <si>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Плата за землю</t>
  </si>
  <si>
    <t>КБК</t>
  </si>
  <si>
    <t>Найменування доходів</t>
  </si>
  <si>
    <t>Загальний фонд</t>
  </si>
  <si>
    <t>Доходи від операцій з капіталом  </t>
  </si>
  <si>
    <t>Надходження від продажу основного капіталу  </t>
  </si>
  <si>
    <t>Кошти від продажу землі і нематеріальних активів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</si>
  <si>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</si>
  <si>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Спеціальний фонд</t>
  </si>
  <si>
    <t>Плата за надання адміністративних послуг</t>
  </si>
  <si>
    <t>Кошти від реалізації скарбів, які є пам`ятками історії та культури, майна, одержаного державою в порядку спадкування чи дарування  (безхазяйне майно)</t>
  </si>
  <si>
    <t>Разом доходів загального фонду без врахування трансфертів</t>
  </si>
  <si>
    <t>Субвенції з Державного бюджету ( загальний фонд)</t>
  </si>
  <si>
    <t>Рентна плата за користування надрами </t>
  </si>
  <si>
    <t>Субвенції з місцевих бюджетів іншим місцевим бюджетам</t>
  </si>
  <si>
    <t xml:space="preserve">Неподаткові надходження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</si>
  <si>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</si>
  <si>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Всього доходів спеціального фонду без врахування трансфертів</t>
  </si>
  <si>
    <t>Всього доходів спеціального фонду</t>
  </si>
  <si>
    <t>Всього доходів загального і спеціального фонду</t>
  </si>
  <si>
    <t>Всього доходів загального фонду</t>
  </si>
  <si>
    <t>Податок на нерухоме  майно</t>
  </si>
  <si>
    <t>Податок на майно, в тому числі:</t>
  </si>
  <si>
    <t>Неподаткові надходження , в тому числі:</t>
  </si>
  <si>
    <t xml:space="preserve"> 2019 рік</t>
  </si>
  <si>
    <t>Уточнений план</t>
  </si>
  <si>
    <t xml:space="preserve">Виконання </t>
  </si>
  <si>
    <t xml:space="preserve"> 2020 рік</t>
  </si>
  <si>
    <t>абсолютна+;-</t>
  </si>
  <si>
    <t>динаміка виконання до відповідного періоду минулого року</t>
  </si>
  <si>
    <t>відносна%</t>
  </si>
  <si>
    <t>Порівняльна таблиця виконання  бюджету   по доходах за 2019-2020 роки</t>
  </si>
  <si>
    <t>тис.грн.</t>
  </si>
  <si>
    <t>Місцеві податки, в тому числі: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</si>
</sst>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u val="single"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u val="single"/>
      <sz val="22"/>
      <color theme="1"/>
      <name val="Times New Roman"/>
      <family val="1"/>
    </font>
    <font>
      <i/>
      <sz val="22"/>
      <color theme="1"/>
      <name val="Times New Roman"/>
      <family val="1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33" borderId="0" xfId="0" applyFont="1" applyFill="1" applyAlignment="1">
      <alignment/>
    </xf>
    <xf numFmtId="0" fontId="45" fillId="0" borderId="0" xfId="0" applyFont="1" applyAlignment="1">
      <alignment horizontal="left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0" borderId="0" xfId="0" applyFont="1" applyAlignment="1">
      <alignment wrapText="1"/>
    </xf>
    <xf numFmtId="0" fontId="45" fillId="33" borderId="0" xfId="0" applyFont="1" applyFill="1" applyAlignment="1">
      <alignment wrapText="1"/>
    </xf>
    <xf numFmtId="0" fontId="46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5" fillId="12" borderId="0" xfId="0" applyFont="1" applyFill="1" applyAlignment="1">
      <alignment/>
    </xf>
    <xf numFmtId="0" fontId="46" fillId="12" borderId="0" xfId="0" applyFont="1" applyFill="1" applyAlignment="1">
      <alignment/>
    </xf>
    <xf numFmtId="0" fontId="46" fillId="34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180" fontId="49" fillId="0" borderId="0" xfId="0" applyNumberFormat="1" applyFont="1" applyAlignment="1">
      <alignment/>
    </xf>
    <xf numFmtId="180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 wrapText="1"/>
    </xf>
    <xf numFmtId="180" fontId="50" fillId="0" borderId="0" xfId="0" applyNumberFormat="1" applyFont="1" applyAlignment="1">
      <alignment horizontal="center"/>
    </xf>
    <xf numFmtId="180" fontId="50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180" fontId="49" fillId="0" borderId="13" xfId="0" applyNumberFormat="1" applyFont="1" applyBorder="1" applyAlignment="1">
      <alignment horizontal="center"/>
    </xf>
    <xf numFmtId="180" fontId="49" fillId="0" borderId="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180" fontId="50" fillId="0" borderId="10" xfId="0" applyNumberFormat="1" applyFont="1" applyBorder="1" applyAlignment="1">
      <alignment horizontal="right"/>
    </xf>
    <xf numFmtId="18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180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180" fontId="49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180" fontId="50" fillId="33" borderId="10" xfId="0" applyNumberFormat="1" applyFont="1" applyFill="1" applyBorder="1" applyAlignment="1">
      <alignment/>
    </xf>
    <xf numFmtId="180" fontId="49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wrapText="1"/>
    </xf>
    <xf numFmtId="180" fontId="52" fillId="0" borderId="10" xfId="0" applyNumberFormat="1" applyFont="1" applyBorder="1" applyAlignment="1">
      <alignment/>
    </xf>
    <xf numFmtId="180" fontId="52" fillId="0" borderId="10" xfId="0" applyNumberFormat="1" applyFont="1" applyBorder="1" applyAlignment="1">
      <alignment horizontal="center"/>
    </xf>
    <xf numFmtId="180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0" fillId="12" borderId="14" xfId="0" applyFont="1" applyFill="1" applyBorder="1" applyAlignment="1">
      <alignment/>
    </xf>
    <xf numFmtId="0" fontId="50" fillId="12" borderId="10" xfId="0" applyFont="1" applyFill="1" applyBorder="1" applyAlignment="1">
      <alignment/>
    </xf>
    <xf numFmtId="180" fontId="50" fillId="12" borderId="10" xfId="0" applyNumberFormat="1" applyFont="1" applyFill="1" applyBorder="1" applyAlignment="1">
      <alignment/>
    </xf>
    <xf numFmtId="180" fontId="50" fillId="12" borderId="10" xfId="0" applyNumberFormat="1" applyFont="1" applyFill="1" applyBorder="1" applyAlignment="1">
      <alignment horizontal="center"/>
    </xf>
    <xf numFmtId="180" fontId="50" fillId="12" borderId="10" xfId="0" applyNumberFormat="1" applyFont="1" applyFill="1" applyBorder="1" applyAlignment="1">
      <alignment/>
    </xf>
    <xf numFmtId="180" fontId="50" fillId="34" borderId="10" xfId="0" applyNumberFormat="1" applyFont="1" applyFill="1" applyBorder="1" applyAlignment="1">
      <alignment/>
    </xf>
    <xf numFmtId="180" fontId="50" fillId="34" borderId="10" xfId="0" applyNumberFormat="1" applyFont="1" applyFill="1" applyBorder="1" applyAlignment="1">
      <alignment horizontal="center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180" fontId="50" fillId="0" borderId="15" xfId="0" applyNumberFormat="1" applyFont="1" applyBorder="1" applyAlignment="1">
      <alignment horizontal="center" vertical="center" wrapText="1"/>
    </xf>
    <xf numFmtId="180" fontId="50" fillId="0" borderId="14" xfId="0" applyNumberFormat="1" applyFont="1" applyBorder="1" applyAlignment="1">
      <alignment horizontal="center" vertical="center" wrapText="1"/>
    </xf>
    <xf numFmtId="180" fontId="50" fillId="0" borderId="15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12" borderId="10" xfId="0" applyFont="1" applyFill="1" applyBorder="1" applyAlignment="1">
      <alignment/>
    </xf>
    <xf numFmtId="180" fontId="49" fillId="0" borderId="16" xfId="0" applyNumberFormat="1" applyFont="1" applyBorder="1" applyAlignment="1">
      <alignment/>
    </xf>
    <xf numFmtId="0" fontId="50" fillId="12" borderId="10" xfId="0" applyFont="1" applyFill="1" applyBorder="1" applyAlignment="1">
      <alignment wrapText="1"/>
    </xf>
    <xf numFmtId="0" fontId="50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0" fontId="50" fillId="0" borderId="10" xfId="52" applyNumberFormat="1" applyFont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="40" zoomScaleNormal="73" zoomScaleSheetLayoutView="40" workbookViewId="0" topLeftCell="A29">
      <selection activeCell="A46" sqref="A46:IV49"/>
    </sheetView>
  </sheetViews>
  <sheetFormatPr defaultColWidth="69.421875" defaultRowHeight="15"/>
  <cols>
    <col min="1" max="1" width="22.140625" style="19" customWidth="1"/>
    <col min="2" max="2" width="91.28125" style="56" customWidth="1"/>
    <col min="3" max="3" width="24.140625" style="21" customWidth="1"/>
    <col min="4" max="4" width="24.28125" style="21" customWidth="1"/>
    <col min="5" max="5" width="22.8515625" style="21" customWidth="1"/>
    <col min="6" max="6" width="21.28125" style="21" customWidth="1"/>
    <col min="7" max="7" width="23.140625" style="22" customWidth="1"/>
    <col min="8" max="8" width="24.57421875" style="22" customWidth="1"/>
    <col min="9" max="9" width="20.421875" style="3" customWidth="1"/>
    <col min="10" max="16" width="12.00390625" style="3" customWidth="1"/>
    <col min="17" max="25" width="69.421875" style="3" customWidth="1"/>
    <col min="26" max="16384" width="69.421875" style="1" customWidth="1"/>
  </cols>
  <sheetData>
    <row r="1" ht="27.75">
      <c r="B1" s="20"/>
    </row>
    <row r="2" spans="1:9" ht="27">
      <c r="A2" s="57"/>
      <c r="B2" s="23"/>
      <c r="C2" s="24"/>
      <c r="D2" s="24"/>
      <c r="E2" s="24"/>
      <c r="F2" s="24"/>
      <c r="G2" s="24"/>
      <c r="H2" s="24"/>
      <c r="I2" s="4"/>
    </row>
    <row r="3" spans="2:9" ht="54" customHeight="1">
      <c r="B3" s="64" t="s">
        <v>42</v>
      </c>
      <c r="C3" s="64"/>
      <c r="D3" s="64"/>
      <c r="E3" s="64"/>
      <c r="F3" s="64"/>
      <c r="G3" s="64"/>
      <c r="H3" s="64"/>
      <c r="I3" s="5"/>
    </row>
    <row r="4" spans="2:9" ht="51" customHeight="1">
      <c r="B4" s="71" t="s">
        <v>43</v>
      </c>
      <c r="C4" s="71"/>
      <c r="D4" s="71"/>
      <c r="E4" s="71"/>
      <c r="F4" s="71"/>
      <c r="G4" s="71"/>
      <c r="H4" s="71"/>
      <c r="I4" s="6"/>
    </row>
    <row r="5" spans="1:25" s="7" customFormat="1" ht="68.25" customHeight="1">
      <c r="A5" s="72" t="s">
        <v>12</v>
      </c>
      <c r="B5" s="74" t="s">
        <v>13</v>
      </c>
      <c r="C5" s="60" t="s">
        <v>35</v>
      </c>
      <c r="D5" s="61"/>
      <c r="E5" s="60" t="s">
        <v>38</v>
      </c>
      <c r="F5" s="61"/>
      <c r="G5" s="62" t="s">
        <v>40</v>
      </c>
      <c r="H5" s="6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7" customFormat="1" ht="66" customHeight="1">
      <c r="A6" s="73"/>
      <c r="B6" s="75"/>
      <c r="C6" s="25" t="s">
        <v>36</v>
      </c>
      <c r="D6" s="59" t="s">
        <v>37</v>
      </c>
      <c r="E6" s="25" t="s">
        <v>36</v>
      </c>
      <c r="F6" s="59" t="s">
        <v>37</v>
      </c>
      <c r="G6" s="58" t="s">
        <v>39</v>
      </c>
      <c r="H6" s="58" t="s">
        <v>41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7" customFormat="1" ht="45.75" customHeight="1">
      <c r="A7" s="26"/>
      <c r="B7" s="27" t="s">
        <v>14</v>
      </c>
      <c r="C7" s="28"/>
      <c r="D7" s="28"/>
      <c r="E7" s="29"/>
      <c r="F7" s="29"/>
      <c r="G7" s="29"/>
      <c r="H7" s="2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2" customFormat="1" ht="42" customHeight="1">
      <c r="A8" s="30">
        <v>10000000</v>
      </c>
      <c r="B8" s="31" t="s">
        <v>0</v>
      </c>
      <c r="C8" s="32">
        <f>C9+C10+C11+C14+C15</f>
        <v>399867.6</v>
      </c>
      <c r="D8" s="32">
        <f>D9+D10+D11+D14+D15</f>
        <v>403558.9</v>
      </c>
      <c r="E8" s="32">
        <v>435194.7</v>
      </c>
      <c r="F8" s="32">
        <v>433144.5</v>
      </c>
      <c r="G8" s="33">
        <f>F8-D8</f>
        <v>29585.599999999977</v>
      </c>
      <c r="H8" s="33">
        <f>F8/D8*100</f>
        <v>107.33117272348596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1" customFormat="1" ht="38.25" customHeight="1">
      <c r="A9" s="34">
        <v>11010000</v>
      </c>
      <c r="B9" s="35" t="s">
        <v>1</v>
      </c>
      <c r="C9" s="36">
        <v>226249.3</v>
      </c>
      <c r="D9" s="36">
        <v>227813</v>
      </c>
      <c r="E9" s="36">
        <v>262537.2</v>
      </c>
      <c r="F9" s="36">
        <v>259036.2</v>
      </c>
      <c r="G9" s="33">
        <f aca="true" t="shared" si="0" ref="G9:G29">F9-D9</f>
        <v>31223.20000000001</v>
      </c>
      <c r="H9" s="33">
        <f aca="true" t="shared" si="1" ref="H9:H29">F9/D9*100</f>
        <v>113.70562698353474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11" customFormat="1" ht="38.25" customHeight="1">
      <c r="A10" s="34">
        <v>11020000</v>
      </c>
      <c r="B10" s="35" t="s">
        <v>2</v>
      </c>
      <c r="C10" s="36">
        <v>36</v>
      </c>
      <c r="D10" s="36">
        <v>36</v>
      </c>
      <c r="E10" s="36">
        <v>32.7</v>
      </c>
      <c r="F10" s="36">
        <v>32.7</v>
      </c>
      <c r="G10" s="33">
        <f t="shared" si="0"/>
        <v>-3.299999999999997</v>
      </c>
      <c r="H10" s="33">
        <f t="shared" si="1"/>
        <v>90.83333333333334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8" s="10" customFormat="1" ht="57" customHeight="1">
      <c r="A11" s="40">
        <v>13000000</v>
      </c>
      <c r="B11" s="41" t="s">
        <v>3</v>
      </c>
      <c r="C11" s="42">
        <v>47.4</v>
      </c>
      <c r="D11" s="42">
        <v>47.5</v>
      </c>
      <c r="E11" s="42">
        <v>493.1</v>
      </c>
      <c r="F11" s="42">
        <v>506</v>
      </c>
      <c r="G11" s="33">
        <f t="shared" si="0"/>
        <v>458.5</v>
      </c>
      <c r="H11" s="33">
        <f t="shared" si="1"/>
        <v>1065.2631578947369</v>
      </c>
    </row>
    <row r="12" spans="1:8" ht="19.5" customHeight="1" hidden="1">
      <c r="A12" s="37">
        <v>13010000</v>
      </c>
      <c r="B12" s="38" t="s">
        <v>4</v>
      </c>
      <c r="C12" s="39">
        <v>44.5</v>
      </c>
      <c r="D12" s="39">
        <v>44.555910000000004</v>
      </c>
      <c r="E12" s="39"/>
      <c r="F12" s="39"/>
      <c r="G12" s="33">
        <f t="shared" si="0"/>
        <v>-44.555910000000004</v>
      </c>
      <c r="H12" s="33">
        <f t="shared" si="1"/>
        <v>0</v>
      </c>
    </row>
    <row r="13" spans="1:8" ht="19.5" customHeight="1" hidden="1">
      <c r="A13" s="37">
        <v>13030000</v>
      </c>
      <c r="B13" s="38" t="s">
        <v>24</v>
      </c>
      <c r="C13" s="39">
        <v>2.9</v>
      </c>
      <c r="D13" s="39">
        <v>2.9698999999999995</v>
      </c>
      <c r="E13" s="39"/>
      <c r="F13" s="39"/>
      <c r="G13" s="33">
        <f t="shared" si="0"/>
        <v>-2.9698999999999995</v>
      </c>
      <c r="H13" s="33">
        <f t="shared" si="1"/>
        <v>0</v>
      </c>
    </row>
    <row r="14" spans="1:25" s="11" customFormat="1" ht="42" customHeight="1">
      <c r="A14" s="34">
        <v>14000000</v>
      </c>
      <c r="B14" s="35" t="s">
        <v>5</v>
      </c>
      <c r="C14" s="36">
        <v>33320</v>
      </c>
      <c r="D14" s="36">
        <v>33722.8</v>
      </c>
      <c r="E14" s="36">
        <v>35219.4</v>
      </c>
      <c r="F14" s="36">
        <v>35639.4</v>
      </c>
      <c r="G14" s="33">
        <f t="shared" si="0"/>
        <v>1916.5999999999985</v>
      </c>
      <c r="H14" s="33">
        <f t="shared" si="1"/>
        <v>105.68339521036212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11" customFormat="1" ht="42" customHeight="1">
      <c r="A15" s="34">
        <v>18000000</v>
      </c>
      <c r="B15" s="35" t="s">
        <v>44</v>
      </c>
      <c r="C15" s="36">
        <v>140214.9</v>
      </c>
      <c r="D15" s="36">
        <v>141939.6</v>
      </c>
      <c r="E15" s="36">
        <v>136912.4</v>
      </c>
      <c r="F15" s="36">
        <v>137930.2</v>
      </c>
      <c r="G15" s="33">
        <f t="shared" si="0"/>
        <v>-4009.399999999994</v>
      </c>
      <c r="H15" s="33">
        <f t="shared" si="1"/>
        <v>97.17527737150169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26.25" customHeight="1">
      <c r="A16" s="37">
        <v>18010000</v>
      </c>
      <c r="B16" s="38" t="s">
        <v>33</v>
      </c>
      <c r="C16" s="39">
        <v>98778.4</v>
      </c>
      <c r="D16" s="39">
        <v>100307.4</v>
      </c>
      <c r="E16" s="39">
        <v>86844.3</v>
      </c>
      <c r="F16" s="39">
        <v>87206.3</v>
      </c>
      <c r="G16" s="43">
        <f t="shared" si="0"/>
        <v>-13101.099999999991</v>
      </c>
      <c r="H16" s="43">
        <f t="shared" si="1"/>
        <v>86.93904936226042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8" ht="31.5" customHeight="1">
      <c r="A17" s="37"/>
      <c r="B17" s="44" t="s">
        <v>32</v>
      </c>
      <c r="C17" s="45">
        <v>6881</v>
      </c>
      <c r="D17" s="45">
        <v>6971.5</v>
      </c>
      <c r="E17" s="45">
        <v>8589.7</v>
      </c>
      <c r="F17" s="45">
        <v>9034.3</v>
      </c>
      <c r="G17" s="46">
        <f t="shared" si="0"/>
        <v>2062.7999999999993</v>
      </c>
      <c r="H17" s="46">
        <f t="shared" si="1"/>
        <v>129.5890410958904</v>
      </c>
    </row>
    <row r="18" spans="1:8" ht="27" customHeight="1">
      <c r="A18" s="37"/>
      <c r="B18" s="44" t="s">
        <v>11</v>
      </c>
      <c r="C18" s="45">
        <v>91696.8</v>
      </c>
      <c r="D18" s="45">
        <v>93123.8</v>
      </c>
      <c r="E18" s="45">
        <v>78105</v>
      </c>
      <c r="F18" s="45">
        <v>78021.9</v>
      </c>
      <c r="G18" s="46">
        <f t="shared" si="0"/>
        <v>-15101.900000000009</v>
      </c>
      <c r="H18" s="46">
        <f t="shared" si="1"/>
        <v>83.78298565994943</v>
      </c>
    </row>
    <row r="19" spans="1:25" s="11" customFormat="1" ht="24.75" customHeight="1">
      <c r="A19" s="37">
        <v>18050000</v>
      </c>
      <c r="B19" s="38" t="s">
        <v>6</v>
      </c>
      <c r="C19" s="39">
        <v>41430.5</v>
      </c>
      <c r="D19" s="39">
        <v>41620.3</v>
      </c>
      <c r="E19" s="39">
        <v>50058.7</v>
      </c>
      <c r="F19" s="39">
        <v>50714.2</v>
      </c>
      <c r="G19" s="43">
        <f t="shared" si="0"/>
        <v>9093.899999999994</v>
      </c>
      <c r="H19" s="43">
        <f t="shared" si="1"/>
        <v>121.84967431758058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13" customFormat="1" ht="39" customHeight="1">
      <c r="A20" s="30">
        <v>20000000</v>
      </c>
      <c r="B20" s="31" t="s">
        <v>34</v>
      </c>
      <c r="C20" s="47">
        <v>11013</v>
      </c>
      <c r="D20" s="47">
        <v>11292</v>
      </c>
      <c r="E20" s="47">
        <v>9974.3</v>
      </c>
      <c r="F20" s="47">
        <v>10354.9</v>
      </c>
      <c r="G20" s="33">
        <f t="shared" si="0"/>
        <v>-937.1000000000004</v>
      </c>
      <c r="H20" s="33">
        <f t="shared" si="1"/>
        <v>91.70120439249025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s="18" customFormat="1" ht="28.5" customHeight="1">
      <c r="A21" s="48">
        <v>22010000</v>
      </c>
      <c r="B21" s="44" t="s">
        <v>20</v>
      </c>
      <c r="C21" s="45">
        <v>8143.9</v>
      </c>
      <c r="D21" s="45">
        <v>8201.780359999999</v>
      </c>
      <c r="E21" s="45">
        <v>6295.9</v>
      </c>
      <c r="F21" s="45">
        <v>6493.5</v>
      </c>
      <c r="G21" s="33">
        <f t="shared" si="0"/>
        <v>-1708.2803599999988</v>
      </c>
      <c r="H21" s="33">
        <f t="shared" si="1"/>
        <v>79.17183483318738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11" customFormat="1" ht="74.25" customHeight="1">
      <c r="A22" s="34">
        <v>31010000</v>
      </c>
      <c r="B22" s="35" t="s">
        <v>21</v>
      </c>
      <c r="C22" s="36">
        <v>17.9</v>
      </c>
      <c r="D22" s="36">
        <v>19.9881</v>
      </c>
      <c r="E22" s="36">
        <v>4.8</v>
      </c>
      <c r="F22" s="36">
        <v>5.6</v>
      </c>
      <c r="G22" s="33">
        <f t="shared" si="0"/>
        <v>-14.3881</v>
      </c>
      <c r="H22" s="33">
        <f t="shared" si="1"/>
        <v>28.016669918601565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11" customFormat="1" ht="40.5" customHeight="1">
      <c r="A23" s="49" t="s">
        <v>22</v>
      </c>
      <c r="B23" s="50"/>
      <c r="C23" s="51">
        <f>C8+C20+C22</f>
        <v>410898.5</v>
      </c>
      <c r="D23" s="51">
        <f>D8+D20+D22</f>
        <v>414870.88810000004</v>
      </c>
      <c r="E23" s="51">
        <v>445173.8</v>
      </c>
      <c r="F23" s="51">
        <v>443505</v>
      </c>
      <c r="G23" s="52">
        <f t="shared" si="0"/>
        <v>28634.11189999996</v>
      </c>
      <c r="H23" s="52">
        <f t="shared" si="1"/>
        <v>106.90193328125208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13" customFormat="1" ht="48" customHeight="1">
      <c r="A24" s="30">
        <v>40000000</v>
      </c>
      <c r="B24" s="31" t="s">
        <v>8</v>
      </c>
      <c r="C24" s="47">
        <f>C25+C29</f>
        <v>300042.6</v>
      </c>
      <c r="D24" s="47">
        <f>D25+D29</f>
        <v>280874.28421</v>
      </c>
      <c r="E24" s="47">
        <v>142684.1</v>
      </c>
      <c r="F24" s="47">
        <v>142261.8</v>
      </c>
      <c r="G24" s="33">
        <f t="shared" si="0"/>
        <v>-138612.48421000002</v>
      </c>
      <c r="H24" s="33">
        <f t="shared" si="1"/>
        <v>50.6496350850104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s="11" customFormat="1" ht="49.5" customHeight="1">
      <c r="A25" s="34">
        <v>41030000</v>
      </c>
      <c r="B25" s="35" t="s">
        <v>23</v>
      </c>
      <c r="C25" s="36">
        <f>C26+C27+C28</f>
        <v>135488.2</v>
      </c>
      <c r="D25" s="36">
        <f>D26+D27+D28</f>
        <v>135487.18421</v>
      </c>
      <c r="E25" s="36">
        <v>126862.3</v>
      </c>
      <c r="F25" s="36">
        <v>126862.3</v>
      </c>
      <c r="G25" s="33">
        <f t="shared" si="0"/>
        <v>-8624.884210000004</v>
      </c>
      <c r="H25" s="33">
        <f t="shared" si="1"/>
        <v>93.63416971111323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8" ht="48.75" customHeight="1">
      <c r="A26" s="37">
        <v>41033900</v>
      </c>
      <c r="B26" s="38" t="s">
        <v>9</v>
      </c>
      <c r="C26" s="39">
        <v>87085.2</v>
      </c>
      <c r="D26" s="39">
        <v>87085.2</v>
      </c>
      <c r="E26" s="39">
        <v>112915.8</v>
      </c>
      <c r="F26" s="39">
        <v>112915.8</v>
      </c>
      <c r="G26" s="33">
        <f t="shared" si="0"/>
        <v>25830.600000000006</v>
      </c>
      <c r="H26" s="33">
        <f t="shared" si="1"/>
        <v>129.66129721238514</v>
      </c>
    </row>
    <row r="27" spans="1:8" ht="49.5" customHeight="1">
      <c r="A27" s="37">
        <v>41034200</v>
      </c>
      <c r="B27" s="38" t="s">
        <v>10</v>
      </c>
      <c r="C27" s="39">
        <v>48223</v>
      </c>
      <c r="D27" s="39">
        <v>48223</v>
      </c>
      <c r="E27" s="39">
        <v>13946.5</v>
      </c>
      <c r="F27" s="39">
        <v>13946.5</v>
      </c>
      <c r="G27" s="33">
        <f t="shared" si="0"/>
        <v>-34276.5</v>
      </c>
      <c r="H27" s="33">
        <f t="shared" si="1"/>
        <v>28.920846898782738</v>
      </c>
    </row>
    <row r="28" spans="1:8" ht="84">
      <c r="A28" s="37">
        <v>41034500</v>
      </c>
      <c r="B28" s="38" t="s">
        <v>27</v>
      </c>
      <c r="C28" s="39">
        <v>180</v>
      </c>
      <c r="D28" s="39">
        <v>178.98421</v>
      </c>
      <c r="E28" s="39"/>
      <c r="F28" s="39"/>
      <c r="G28" s="33">
        <f t="shared" si="0"/>
        <v>-178.98421</v>
      </c>
      <c r="H28" s="33">
        <f t="shared" si="1"/>
        <v>0</v>
      </c>
    </row>
    <row r="29" spans="1:25" s="11" customFormat="1" ht="61.5" customHeight="1">
      <c r="A29" s="34">
        <v>41050000</v>
      </c>
      <c r="B29" s="35" t="s">
        <v>25</v>
      </c>
      <c r="C29" s="36">
        <v>164554.4</v>
      </c>
      <c r="D29" s="36">
        <v>145387.1</v>
      </c>
      <c r="E29" s="36">
        <v>15821.8</v>
      </c>
      <c r="F29" s="36">
        <v>15399.5</v>
      </c>
      <c r="G29" s="33">
        <f t="shared" si="0"/>
        <v>-129987.6</v>
      </c>
      <c r="H29" s="33">
        <f t="shared" si="1"/>
        <v>10.592067659372804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4" customFormat="1" ht="55.5" customHeight="1">
      <c r="A30" s="68" t="s">
        <v>31</v>
      </c>
      <c r="B30" s="68"/>
      <c r="C30" s="53">
        <f>C23+C24</f>
        <v>710941.1</v>
      </c>
      <c r="D30" s="53">
        <f>D23+D24</f>
        <v>695745.17231</v>
      </c>
      <c r="E30" s="53">
        <v>587857.9</v>
      </c>
      <c r="F30" s="53">
        <v>585766.8</v>
      </c>
      <c r="G30" s="52">
        <f>F30-D30</f>
        <v>-109978.37231</v>
      </c>
      <c r="H30" s="52">
        <f>F30/D30*100</f>
        <v>84.19272217946524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8" ht="33" customHeight="1">
      <c r="B31" s="33" t="s">
        <v>19</v>
      </c>
      <c r="C31" s="69"/>
      <c r="D31" s="69"/>
      <c r="E31" s="69"/>
      <c r="F31" s="69"/>
      <c r="G31" s="69"/>
      <c r="H31" s="69"/>
    </row>
    <row r="32" spans="1:25" s="13" customFormat="1" ht="34.5" customHeight="1">
      <c r="A32" s="30">
        <v>10000000</v>
      </c>
      <c r="B32" s="31" t="s">
        <v>0</v>
      </c>
      <c r="C32" s="47">
        <f>C33</f>
        <v>8270.3</v>
      </c>
      <c r="D32" s="47">
        <f>D33</f>
        <v>8804.6</v>
      </c>
      <c r="E32" s="47">
        <v>4908</v>
      </c>
      <c r="F32" s="47">
        <v>4911.9</v>
      </c>
      <c r="G32" s="33">
        <f aca="true" t="shared" si="2" ref="G32:G40">F32-D32</f>
        <v>-3892.7000000000007</v>
      </c>
      <c r="H32" s="33">
        <f aca="true" t="shared" si="3" ref="H32:H40">F32/D32*100</f>
        <v>55.78788360629671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11" customFormat="1" ht="40.5" customHeight="1">
      <c r="A33" s="34">
        <v>19010000</v>
      </c>
      <c r="B33" s="35" t="s">
        <v>7</v>
      </c>
      <c r="C33" s="36">
        <v>8270.3</v>
      </c>
      <c r="D33" s="36">
        <v>8804.6</v>
      </c>
      <c r="E33" s="36">
        <v>4908</v>
      </c>
      <c r="F33" s="36">
        <v>4911.9</v>
      </c>
      <c r="G33" s="33">
        <f t="shared" si="2"/>
        <v>-3892.7000000000007</v>
      </c>
      <c r="H33" s="33">
        <f t="shared" si="3"/>
        <v>55.78788360629671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s="11" customFormat="1" ht="42" customHeight="1">
      <c r="A34" s="30">
        <v>20000000</v>
      </c>
      <c r="B34" s="31" t="s">
        <v>26</v>
      </c>
      <c r="C34" s="47">
        <v>10280.2</v>
      </c>
      <c r="D34" s="47">
        <v>15642.2</v>
      </c>
      <c r="E34" s="47">
        <v>10481.7</v>
      </c>
      <c r="F34" s="47">
        <v>18673.6</v>
      </c>
      <c r="G34" s="33">
        <f t="shared" si="2"/>
        <v>3031.399999999998</v>
      </c>
      <c r="H34" s="33">
        <f t="shared" si="3"/>
        <v>119.37962690670109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s="13" customFormat="1" ht="39.75" customHeight="1">
      <c r="A35" s="30">
        <v>30000000</v>
      </c>
      <c r="B35" s="31" t="s">
        <v>15</v>
      </c>
      <c r="C35" s="47">
        <f>SUM(C36+C37)</f>
        <v>16010</v>
      </c>
      <c r="D35" s="47">
        <f>SUM(D36+D37)</f>
        <v>17159.1</v>
      </c>
      <c r="E35" s="47">
        <v>21101.7</v>
      </c>
      <c r="F35" s="47">
        <v>23343.4</v>
      </c>
      <c r="G35" s="33">
        <f t="shared" si="2"/>
        <v>6184.300000000003</v>
      </c>
      <c r="H35" s="33">
        <f t="shared" si="3"/>
        <v>136.04093454784928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s="11" customFormat="1" ht="40.5" customHeight="1">
      <c r="A36" s="37">
        <v>31000000</v>
      </c>
      <c r="B36" s="38" t="s">
        <v>16</v>
      </c>
      <c r="C36" s="39">
        <v>75</v>
      </c>
      <c r="D36" s="39">
        <v>75</v>
      </c>
      <c r="E36" s="39">
        <v>1024</v>
      </c>
      <c r="F36" s="39">
        <v>1024.6</v>
      </c>
      <c r="G36" s="43">
        <f t="shared" si="2"/>
        <v>949.5999999999999</v>
      </c>
      <c r="H36" s="43">
        <f t="shared" si="3"/>
        <v>1366.1333333333332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s="11" customFormat="1" ht="36" customHeight="1">
      <c r="A37" s="37">
        <v>33000000</v>
      </c>
      <c r="B37" s="38" t="s">
        <v>17</v>
      </c>
      <c r="C37" s="39">
        <v>15935</v>
      </c>
      <c r="D37" s="39">
        <v>17084.1</v>
      </c>
      <c r="E37" s="39">
        <v>20077.7</v>
      </c>
      <c r="F37" s="39">
        <v>22318.9</v>
      </c>
      <c r="G37" s="43">
        <f t="shared" si="2"/>
        <v>5234.800000000003</v>
      </c>
      <c r="H37" s="43">
        <f t="shared" si="3"/>
        <v>130.64135658302166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13" customFormat="1" ht="36" customHeight="1">
      <c r="A38" s="30">
        <v>40000000</v>
      </c>
      <c r="B38" s="31" t="s">
        <v>8</v>
      </c>
      <c r="C38" s="47">
        <f>C39</f>
        <v>1329.7</v>
      </c>
      <c r="D38" s="47">
        <f>D39</f>
        <v>1304.1</v>
      </c>
      <c r="E38" s="47">
        <v>490</v>
      </c>
      <c r="F38" s="47">
        <v>379.2</v>
      </c>
      <c r="G38" s="33">
        <f t="shared" si="2"/>
        <v>-924.8999999999999</v>
      </c>
      <c r="H38" s="33">
        <f t="shared" si="3"/>
        <v>29.077524729698645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s="11" customFormat="1" ht="48" customHeight="1">
      <c r="A39" s="34">
        <v>41050000</v>
      </c>
      <c r="B39" s="35" t="s">
        <v>25</v>
      </c>
      <c r="C39" s="36">
        <v>1329.7</v>
      </c>
      <c r="D39" s="36">
        <v>1304.1</v>
      </c>
      <c r="E39" s="36">
        <v>490</v>
      </c>
      <c r="F39" s="36">
        <v>379.2</v>
      </c>
      <c r="G39" s="33">
        <f t="shared" si="2"/>
        <v>-924.8999999999999</v>
      </c>
      <c r="H39" s="33">
        <f t="shared" si="3"/>
        <v>29.077524729698645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1" customFormat="1" ht="81" customHeight="1">
      <c r="A40" s="34">
        <v>50110000</v>
      </c>
      <c r="B40" s="35" t="s">
        <v>18</v>
      </c>
      <c r="C40" s="76">
        <v>70</v>
      </c>
      <c r="D40" s="76">
        <v>52.25</v>
      </c>
      <c r="E40" s="76">
        <v>50</v>
      </c>
      <c r="F40" s="76">
        <v>39.5</v>
      </c>
      <c r="G40" s="33">
        <f t="shared" si="2"/>
        <v>-12.75</v>
      </c>
      <c r="H40" s="33">
        <f t="shared" si="3"/>
        <v>75.5980861244019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5" customFormat="1" ht="53.25" customHeight="1">
      <c r="A41" s="70" t="s">
        <v>28</v>
      </c>
      <c r="B41" s="70"/>
      <c r="C41" s="53">
        <f>C32+C34+C35+C40</f>
        <v>34630.5</v>
      </c>
      <c r="D41" s="53">
        <f>D32+D34+D35+D40</f>
        <v>41658.15</v>
      </c>
      <c r="E41" s="53">
        <v>36541.4</v>
      </c>
      <c r="F41" s="53">
        <v>46968.3</v>
      </c>
      <c r="G41" s="52">
        <f>F41-D41</f>
        <v>5310.1500000000015</v>
      </c>
      <c r="H41" s="52">
        <f>F41/D41*100</f>
        <v>112.74696547974405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15" customFormat="1" ht="45" customHeight="1">
      <c r="A42" s="68" t="s">
        <v>29</v>
      </c>
      <c r="B42" s="68"/>
      <c r="C42" s="53">
        <f>C41+C38</f>
        <v>35960.2</v>
      </c>
      <c r="D42" s="53">
        <f>D41+D38</f>
        <v>42962.25</v>
      </c>
      <c r="E42" s="53">
        <v>37031.4</v>
      </c>
      <c r="F42" s="53">
        <v>47347.6</v>
      </c>
      <c r="G42" s="52">
        <f>F42-D42</f>
        <v>4385.3499999999985</v>
      </c>
      <c r="H42" s="52">
        <f>F42/D42*100</f>
        <v>110.2074495632794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8" s="10" customFormat="1" ht="27">
      <c r="A43" s="65"/>
      <c r="B43" s="66"/>
      <c r="C43" s="42"/>
      <c r="D43" s="42"/>
      <c r="E43" s="42"/>
      <c r="F43" s="42"/>
      <c r="G43" s="33"/>
      <c r="H43" s="33"/>
    </row>
    <row r="44" spans="1:25" s="16" customFormat="1" ht="42" customHeight="1">
      <c r="A44" s="67" t="s">
        <v>30</v>
      </c>
      <c r="B44" s="67"/>
      <c r="C44" s="54">
        <f>SUM(C30+C42)</f>
        <v>746901.2999999999</v>
      </c>
      <c r="D44" s="54">
        <f>SUM(D30+D42)</f>
        <v>738707.42231</v>
      </c>
      <c r="E44" s="54">
        <v>624889.3</v>
      </c>
      <c r="F44" s="54">
        <v>633114.4</v>
      </c>
      <c r="G44" s="55">
        <f>F44-D44</f>
        <v>-105593.02231000003</v>
      </c>
      <c r="H44" s="55">
        <f>F44/D44*100</f>
        <v>85.70570443440222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sheetProtection/>
  <mergeCells count="13">
    <mergeCell ref="A30:B30"/>
    <mergeCell ref="C31:H31"/>
    <mergeCell ref="A41:B41"/>
    <mergeCell ref="A42:B42"/>
    <mergeCell ref="A43:B43"/>
    <mergeCell ref="A44:B44"/>
    <mergeCell ref="B3:H3"/>
    <mergeCell ref="B4:H4"/>
    <mergeCell ref="A5:A6"/>
    <mergeCell ref="B5:B6"/>
    <mergeCell ref="C5:D5"/>
    <mergeCell ref="E5:F5"/>
    <mergeCell ref="G5:H5"/>
  </mergeCells>
  <printOptions/>
  <pageMargins left="0.5511811023622047" right="0.1968503937007874" top="0.35433070866141736" bottom="0.2362204724409449" header="0" footer="0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new4</dc:creator>
  <cp:keywords/>
  <dc:description/>
  <cp:lastModifiedBy>admin</cp:lastModifiedBy>
  <cp:lastPrinted>2021-02-22T10:07:22Z</cp:lastPrinted>
  <dcterms:created xsi:type="dcterms:W3CDTF">2015-04-06T12:16:15Z</dcterms:created>
  <dcterms:modified xsi:type="dcterms:W3CDTF">2021-02-22T10:07:31Z</dcterms:modified>
  <cp:category/>
  <cp:version/>
  <cp:contentType/>
  <cp:contentStatus/>
</cp:coreProperties>
</file>