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1352" windowHeight="4368" activeTab="0"/>
  </bookViews>
  <sheets>
    <sheet name="видатки " sheetId="1" r:id="rId1"/>
  </sheets>
  <definedNames>
    <definedName name="_xlnm.Print_Titles" localSheetId="0">'видатки '!$5:$6</definedName>
    <definedName name="_xlnm.Print_Area" localSheetId="0">'видатки '!$A$1:$H$47</definedName>
  </definedNames>
  <calcPr fullCalcOnLoad="1"/>
</workbook>
</file>

<file path=xl/sharedStrings.xml><?xml version="1.0" encoding="utf-8"?>
<sst xmlns="http://schemas.openxmlformats.org/spreadsheetml/2006/main" count="54" uniqueCount="34">
  <si>
    <t>Освіта</t>
  </si>
  <si>
    <t>Охорона здоров'я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</si>
  <si>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</si>
  <si>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</si>
  <si>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</si>
  <si>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надходженнях спеціального фонду</t>
  </si>
  <si>
    <t>Видатки бюджету загального фонду</t>
  </si>
  <si>
    <t>Найменування видатків</t>
  </si>
  <si>
    <t>Всього видатків по загальному фонду</t>
  </si>
  <si>
    <t xml:space="preserve">Разом видатків </t>
  </si>
  <si>
    <t>Всього видатків загального і спеціального фондів</t>
  </si>
  <si>
    <t>Кредитування</t>
  </si>
  <si>
    <t>Всього по спеціальному фонду</t>
  </si>
  <si>
    <t>Інші кошти спеціального фонду</t>
  </si>
  <si>
    <t>0100</t>
  </si>
  <si>
    <t>Соціальний захист та соціальне забезпечення</t>
  </si>
  <si>
    <t>(тис. грн.)</t>
  </si>
  <si>
    <t>Разом  видатків спеціального фонду</t>
  </si>
  <si>
    <t xml:space="preserve">Разом  видатків </t>
  </si>
  <si>
    <t>Код ТПКВКМБ/ТКВКБМС</t>
  </si>
  <si>
    <t>Економічна діяльність</t>
  </si>
  <si>
    <t>Інша діяльність</t>
  </si>
  <si>
    <t>Державне управління</t>
  </si>
  <si>
    <t>Міжбюджетні трансферти</t>
  </si>
  <si>
    <t>8000</t>
  </si>
  <si>
    <t>Виконання</t>
  </si>
  <si>
    <t>2019 рік</t>
  </si>
  <si>
    <t>2020 рік</t>
  </si>
  <si>
    <t xml:space="preserve">Уточнений план </t>
  </si>
  <si>
    <t>Уточнений план</t>
  </si>
  <si>
    <t xml:space="preserve">Порівняльна таблиця по бюджету Калуської міської ОТГ за видатками 2019-2020 рр  </t>
  </si>
  <si>
    <t>динаміка виконання до відповідного періоду минулого року</t>
  </si>
  <si>
    <t>відносна %</t>
  </si>
  <si>
    <r>
      <t xml:space="preserve"> абсолютна, </t>
    </r>
    <r>
      <rPr>
        <b/>
        <sz val="14"/>
        <rFont val="Calibri"/>
        <family val="2"/>
      </rPr>
      <t>+/­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</si>
</sst>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#,##0.0"/>
    <numFmt numFmtId="182" formatCode="#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#0.00"/>
    <numFmt numFmtId="190" formatCode="[$-422]d\ mmmm\ yyyy&quot; р.&quot;"/>
    <numFmt numFmtId="191" formatCode="_-* #,##0.0_₴_-;\-* #,##0.0_₴_-;_-* &quot;-&quot;??_₴_-;_-@_-"/>
    <numFmt numFmtId="192" formatCode="_-* #,##0.000_₴_-;\-* #,##0.000_₴_-;_-* &quot;-&quot;??_₴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4" fillId="0" borderId="0">
      <alignment/>
      <protection/>
    </xf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 vertical="top"/>
      <protection/>
    </xf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25" fillId="30" borderId="0" xfId="0" applyFont="1" applyFill="1" applyAlignment="1">
      <alignment horizontal="right" vertical="center" wrapText="1"/>
    </xf>
    <xf numFmtId="0" fontId="24" fillId="0" borderId="0" xfId="0" applyFont="1" applyAlignment="1">
      <alignment wrapText="1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30" borderId="0" xfId="0" applyFont="1" applyFill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0" borderId="0" xfId="0" applyFont="1" applyFill="1" applyBorder="1" applyAlignment="1">
      <alignment horizontal="right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81" fontId="25" fillId="30" borderId="12" xfId="0" applyNumberFormat="1" applyFont="1" applyFill="1" applyBorder="1" applyAlignment="1">
      <alignment horizontal="center" vertical="center" wrapText="1"/>
    </xf>
    <xf numFmtId="181" fontId="25" fillId="30" borderId="13" xfId="0" applyNumberFormat="1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81" fontId="25" fillId="0" borderId="11" xfId="0" applyNumberFormat="1" applyFont="1" applyBorder="1" applyAlignment="1">
      <alignment horizontal="center" vertical="center" wrapText="1"/>
    </xf>
    <xf numFmtId="181" fontId="25" fillId="30" borderId="11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5" fillId="0" borderId="15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5" xfId="0" applyFont="1" applyFill="1" applyBorder="1" applyAlignment="1" quotePrefix="1">
      <alignment horizontal="right" vertical="center" wrapText="1"/>
    </xf>
    <xf numFmtId="0" fontId="25" fillId="0" borderId="15" xfId="0" applyFont="1" applyFill="1" applyBorder="1" applyAlignment="1">
      <alignment vertical="center" wrapText="1"/>
    </xf>
    <xf numFmtId="181" fontId="25" fillId="0" borderId="15" xfId="0" applyNumberFormat="1" applyFont="1" applyFill="1" applyBorder="1" applyAlignment="1">
      <alignment vertical="center" wrapText="1"/>
    </xf>
    <xf numFmtId="181" fontId="25" fillId="0" borderId="15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25" fillId="0" borderId="15" xfId="0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vertical="center"/>
    </xf>
    <xf numFmtId="191" fontId="25" fillId="0" borderId="11" xfId="84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vertical="center" wrapText="1"/>
    </xf>
    <xf numFmtId="181" fontId="25" fillId="0" borderId="15" xfId="0" applyNumberFormat="1" applyFont="1" applyFill="1" applyBorder="1" applyAlignment="1">
      <alignment horizontal="right" vertical="center"/>
    </xf>
    <xf numFmtId="0" fontId="28" fillId="6" borderId="0" xfId="0" applyFont="1" applyFill="1" applyAlignment="1">
      <alignment/>
    </xf>
    <xf numFmtId="0" fontId="26" fillId="0" borderId="0" xfId="0" applyFont="1" applyFill="1" applyAlignment="1">
      <alignment/>
    </xf>
    <xf numFmtId="191" fontId="25" fillId="0" borderId="15" xfId="84" applyNumberFormat="1" applyFont="1" applyFill="1" applyBorder="1" applyAlignment="1">
      <alignment horizontal="right" vertical="center" wrapText="1"/>
    </xf>
    <xf numFmtId="0" fontId="26" fillId="6" borderId="0" xfId="0" applyFont="1" applyFill="1" applyAlignment="1">
      <alignment/>
    </xf>
    <xf numFmtId="0" fontId="25" fillId="0" borderId="15" xfId="73" applyFont="1" applyFill="1" applyBorder="1" applyAlignment="1" quotePrefix="1">
      <alignment horizontal="right" vertical="center" wrapText="1"/>
      <protection/>
    </xf>
    <xf numFmtId="0" fontId="25" fillId="0" borderId="15" xfId="73" applyFont="1" applyFill="1" applyBorder="1" applyAlignment="1" quotePrefix="1">
      <alignment vertical="center" wrapText="1"/>
      <protection/>
    </xf>
    <xf numFmtId="0" fontId="25" fillId="0" borderId="15" xfId="73" applyFont="1" applyFill="1" applyBorder="1" applyAlignment="1">
      <alignment vertical="center" wrapText="1"/>
      <protection/>
    </xf>
    <xf numFmtId="181" fontId="25" fillId="0" borderId="15" xfId="73" applyNumberFormat="1" applyFont="1" applyFill="1" applyBorder="1" applyAlignment="1">
      <alignment horizontal="right" vertical="center" wrapText="1"/>
      <protection/>
    </xf>
    <xf numFmtId="181" fontId="25" fillId="0" borderId="15" xfId="73" applyNumberFormat="1" applyFont="1" applyFill="1" applyBorder="1" applyAlignment="1">
      <alignment vertical="center" wrapText="1"/>
      <protection/>
    </xf>
    <xf numFmtId="191" fontId="25" fillId="0" borderId="15" xfId="84" applyNumberFormat="1" applyFont="1" applyFill="1" applyBorder="1" applyAlignment="1" quotePrefix="1">
      <alignment horizontal="right" vertical="center" wrapText="1"/>
    </xf>
    <xf numFmtId="181" fontId="25" fillId="0" borderId="15" xfId="73" applyNumberFormat="1" applyFont="1" applyFill="1" applyBorder="1" applyAlignment="1" quotePrefix="1">
      <alignment vertical="center" wrapText="1"/>
      <protection/>
    </xf>
    <xf numFmtId="0" fontId="25" fillId="31" borderId="12" xfId="0" applyFont="1" applyFill="1" applyBorder="1" applyAlignment="1">
      <alignment horizontal="left" vertical="center" wrapText="1"/>
    </xf>
    <xf numFmtId="0" fontId="25" fillId="31" borderId="13" xfId="0" applyFont="1" applyFill="1" applyBorder="1" applyAlignment="1">
      <alignment horizontal="left" vertical="center" wrapText="1"/>
    </xf>
    <xf numFmtId="191" fontId="25" fillId="31" borderId="13" xfId="84" applyNumberFormat="1" applyFont="1" applyFill="1" applyBorder="1" applyAlignment="1">
      <alignment horizontal="right" vertical="center" wrapText="1"/>
    </xf>
    <xf numFmtId="181" fontId="25" fillId="31" borderId="15" xfId="0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/>
    </xf>
    <xf numFmtId="0" fontId="25" fillId="0" borderId="16" xfId="0" applyFont="1" applyFill="1" applyBorder="1" applyAlignment="1">
      <alignment horizontal="righ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30" borderId="0" xfId="0" applyFont="1" applyFill="1" applyAlignment="1">
      <alignment/>
    </xf>
    <xf numFmtId="181" fontId="44" fillId="0" borderId="15" xfId="73" applyNumberFormat="1" applyFont="1" applyFill="1" applyBorder="1" applyAlignment="1">
      <alignment vertical="center" wrapText="1"/>
      <protection/>
    </xf>
    <xf numFmtId="181" fontId="25" fillId="30" borderId="15" xfId="0" applyNumberFormat="1" applyFont="1" applyFill="1" applyBorder="1" applyAlignment="1">
      <alignment horizontal="right" vertical="center" wrapText="1"/>
    </xf>
    <xf numFmtId="0" fontId="29" fillId="30" borderId="0" xfId="0" applyFont="1" applyFill="1" applyAlignment="1">
      <alignment/>
    </xf>
    <xf numFmtId="188" fontId="25" fillId="0" borderId="15" xfId="0" applyNumberFormat="1" applyFont="1" applyFill="1" applyBorder="1" applyAlignment="1">
      <alignment vertical="center"/>
    </xf>
    <xf numFmtId="0" fontId="28" fillId="30" borderId="0" xfId="0" applyFont="1" applyFill="1" applyAlignment="1">
      <alignment/>
    </xf>
    <xf numFmtId="0" fontId="44" fillId="0" borderId="15" xfId="73" applyFont="1" applyFill="1" applyBorder="1" applyAlignment="1" quotePrefix="1">
      <alignment vertical="center" wrapText="1"/>
      <protection/>
    </xf>
    <xf numFmtId="0" fontId="25" fillId="0" borderId="13" xfId="73" applyFont="1" applyFill="1" applyBorder="1" applyAlignment="1">
      <alignment vertical="center" wrapText="1"/>
      <protection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188" fontId="25" fillId="0" borderId="15" xfId="0" applyNumberFormat="1" applyFont="1" applyFill="1" applyBorder="1" applyAlignment="1">
      <alignment vertical="center" wrapText="1"/>
    </xf>
    <xf numFmtId="0" fontId="44" fillId="0" borderId="12" xfId="73" applyFont="1" applyFill="1" applyBorder="1" applyAlignment="1" quotePrefix="1">
      <alignment vertical="center" wrapText="1"/>
      <protection/>
    </xf>
    <xf numFmtId="0" fontId="44" fillId="0" borderId="13" xfId="73" applyFont="1" applyFill="1" applyBorder="1" applyAlignment="1">
      <alignment vertical="center" wrapText="1"/>
      <protection/>
    </xf>
    <xf numFmtId="0" fontId="28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91" fontId="28" fillId="0" borderId="13" xfId="84" applyNumberFormat="1" applyFont="1" applyFill="1" applyBorder="1" applyAlignment="1">
      <alignment horizontal="right" vertical="center" wrapText="1"/>
    </xf>
    <xf numFmtId="181" fontId="28" fillId="0" borderId="15" xfId="0" applyNumberFormat="1" applyFont="1" applyFill="1" applyBorder="1" applyAlignment="1">
      <alignment horizontal="right" vertical="center" wrapText="1"/>
    </xf>
    <xf numFmtId="0" fontId="28" fillId="31" borderId="12" xfId="0" applyFont="1" applyFill="1" applyBorder="1" applyAlignment="1">
      <alignment horizontal="left" vertical="center" wrapText="1"/>
    </xf>
    <xf numFmtId="0" fontId="28" fillId="31" borderId="13" xfId="0" applyFont="1" applyFill="1" applyBorder="1" applyAlignment="1">
      <alignment horizontal="left" vertical="center" wrapText="1"/>
    </xf>
    <xf numFmtId="191" fontId="28" fillId="31" borderId="13" xfId="84" applyNumberFormat="1" applyFont="1" applyFill="1" applyBorder="1" applyAlignment="1">
      <alignment horizontal="right" vertical="center" wrapText="1"/>
    </xf>
    <xf numFmtId="181" fontId="28" fillId="31" borderId="15" xfId="0" applyNumberFormat="1" applyFont="1" applyFill="1" applyBorder="1" applyAlignment="1">
      <alignment horizontal="right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44" fillId="0" borderId="15" xfId="73" applyFont="1" applyFill="1" applyBorder="1" applyAlignment="1" quotePrefix="1">
      <alignment horizontal="right" vertical="center" wrapText="1"/>
      <protection/>
    </xf>
    <xf numFmtId="0" fontId="44" fillId="0" borderId="15" xfId="73" applyFont="1" applyFill="1" applyBorder="1" applyAlignment="1">
      <alignment vertical="center" wrapText="1"/>
      <protection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181" fontId="25" fillId="0" borderId="15" xfId="0" applyNumberFormat="1" applyFont="1" applyBorder="1" applyAlignment="1">
      <alignment horizontal="right" vertical="center"/>
    </xf>
    <xf numFmtId="0" fontId="25" fillId="31" borderId="12" xfId="0" applyFont="1" applyFill="1" applyBorder="1" applyAlignment="1">
      <alignment horizontal="left" vertical="center"/>
    </xf>
    <xf numFmtId="0" fontId="25" fillId="31" borderId="13" xfId="0" applyFont="1" applyFill="1" applyBorder="1" applyAlignment="1">
      <alignment horizontal="left" vertical="center"/>
    </xf>
    <xf numFmtId="181" fontId="25" fillId="31" borderId="1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181" fontId="24" fillId="0" borderId="0" xfId="0" applyNumberFormat="1" applyFont="1" applyFill="1" applyAlignment="1">
      <alignment horizontal="right" vertical="center"/>
    </xf>
    <xf numFmtId="181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/>
    </xf>
    <xf numFmtId="181" fontId="24" fillId="30" borderId="0" xfId="0" applyNumberFormat="1" applyFont="1" applyFill="1" applyAlignment="1">
      <alignment horizontal="right" vertical="center"/>
    </xf>
    <xf numFmtId="0" fontId="24" fillId="0" borderId="0" xfId="0" applyFont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25" fillId="0" borderId="0" xfId="0" applyFont="1" applyAlignment="1">
      <alignment horizontal="right" vertical="center"/>
    </xf>
    <xf numFmtId="181" fontId="25" fillId="0" borderId="0" xfId="0" applyNumberFormat="1" applyFont="1" applyAlignment="1">
      <alignment horizontal="right" vertical="center"/>
    </xf>
    <xf numFmtId="0" fontId="45" fillId="0" borderId="0" xfId="0" applyFont="1" applyAlignment="1">
      <alignment/>
    </xf>
    <xf numFmtId="0" fontId="25" fillId="0" borderId="0" xfId="0" applyFont="1" applyAlignment="1">
      <alignment vertical="center" wrapText="1"/>
    </xf>
    <xf numFmtId="181" fontId="26" fillId="0" borderId="0" xfId="0" applyNumberFormat="1" applyFont="1" applyFill="1" applyAlignment="1">
      <alignment horizontal="right" vertical="center"/>
    </xf>
    <xf numFmtId="181" fontId="26" fillId="0" borderId="0" xfId="0" applyNumberFormat="1" applyFont="1" applyAlignment="1">
      <alignment horizontal="right" vertical="center"/>
    </xf>
    <xf numFmtId="181" fontId="28" fillId="30" borderId="0" xfId="0" applyNumberFormat="1" applyFont="1" applyFill="1" applyAlignment="1">
      <alignment horizontal="right" vertical="center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tabSelected="1" zoomScale="73" zoomScaleNormal="73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12" sqref="K12"/>
    </sheetView>
  </sheetViews>
  <sheetFormatPr defaultColWidth="9.140625" defaultRowHeight="15"/>
  <cols>
    <col min="1" max="1" width="11.140625" style="1" customWidth="1"/>
    <col min="2" max="2" width="53.57421875" style="89" customWidth="1"/>
    <col min="3" max="3" width="15.28125" style="89" customWidth="1"/>
    <col min="4" max="4" width="15.00390625" style="90" customWidth="1"/>
    <col min="5" max="5" width="14.421875" style="91" customWidth="1"/>
    <col min="6" max="6" width="13.421875" style="91" customWidth="1"/>
    <col min="7" max="7" width="14.57421875" style="93" customWidth="1"/>
    <col min="8" max="8" width="12.8515625" style="93" customWidth="1"/>
    <col min="9" max="16384" width="9.140625" style="5" customWidth="1"/>
  </cols>
  <sheetData>
    <row r="2" spans="2:9" ht="18">
      <c r="B2" s="2" t="s">
        <v>30</v>
      </c>
      <c r="C2" s="2"/>
      <c r="D2" s="2"/>
      <c r="E2" s="2"/>
      <c r="F2" s="2"/>
      <c r="G2" s="2"/>
      <c r="H2" s="3"/>
      <c r="I2" s="4"/>
    </row>
    <row r="3" spans="2:8" ht="18">
      <c r="B3" s="6"/>
      <c r="C3" s="6"/>
      <c r="D3" s="6"/>
      <c r="E3" s="6"/>
      <c r="F3" s="6"/>
      <c r="G3" s="6"/>
      <c r="H3" s="7"/>
    </row>
    <row r="4" spans="2:8" ht="18">
      <c r="B4" s="8"/>
      <c r="C4" s="8"/>
      <c r="D4" s="9"/>
      <c r="E4" s="10"/>
      <c r="F4" s="10"/>
      <c r="G4" s="8"/>
      <c r="H4" s="11" t="s">
        <v>16</v>
      </c>
    </row>
    <row r="5" spans="1:8" ht="81.75" customHeight="1">
      <c r="A5" s="12" t="s">
        <v>19</v>
      </c>
      <c r="B5" s="12" t="s">
        <v>7</v>
      </c>
      <c r="C5" s="13" t="s">
        <v>26</v>
      </c>
      <c r="D5" s="14"/>
      <c r="E5" s="15" t="s">
        <v>27</v>
      </c>
      <c r="F5" s="16"/>
      <c r="G5" s="17" t="s">
        <v>31</v>
      </c>
      <c r="H5" s="18"/>
    </row>
    <row r="6" spans="1:8" s="26" customFormat="1" ht="52.5">
      <c r="A6" s="19"/>
      <c r="B6" s="19"/>
      <c r="C6" s="20" t="s">
        <v>28</v>
      </c>
      <c r="D6" s="21" t="s">
        <v>25</v>
      </c>
      <c r="E6" s="22" t="s">
        <v>29</v>
      </c>
      <c r="F6" s="23" t="s">
        <v>25</v>
      </c>
      <c r="G6" s="24" t="s">
        <v>33</v>
      </c>
      <c r="H6" s="25" t="s">
        <v>32</v>
      </c>
    </row>
    <row r="7" spans="1:8" s="26" customFormat="1" ht="17.25">
      <c r="A7" s="27"/>
      <c r="B7" s="15" t="s">
        <v>6</v>
      </c>
      <c r="C7" s="28"/>
      <c r="D7" s="28"/>
      <c r="E7" s="28"/>
      <c r="F7" s="28"/>
      <c r="G7" s="28"/>
      <c r="H7" s="28"/>
    </row>
    <row r="8" spans="1:8" s="33" customFormat="1" ht="17.25">
      <c r="A8" s="29" t="s">
        <v>14</v>
      </c>
      <c r="B8" s="30" t="s">
        <v>22</v>
      </c>
      <c r="C8" s="31">
        <v>67926.6</v>
      </c>
      <c r="D8" s="32">
        <v>66927.4</v>
      </c>
      <c r="E8" s="32">
        <v>84236.4</v>
      </c>
      <c r="F8" s="32">
        <v>83450.8</v>
      </c>
      <c r="G8" s="32">
        <f aca="true" t="shared" si="0" ref="G8:G18">F8-D8</f>
        <v>16523.40000000001</v>
      </c>
      <c r="H8" s="32">
        <f aca="true" t="shared" si="1" ref="H8:H18">F8/D8*100</f>
        <v>124.688543107905</v>
      </c>
    </row>
    <row r="9" spans="1:8" ht="18">
      <c r="A9" s="29">
        <v>1000</v>
      </c>
      <c r="B9" s="30" t="s">
        <v>0</v>
      </c>
      <c r="C9" s="31">
        <v>220569.2</v>
      </c>
      <c r="D9" s="32">
        <v>218818.6</v>
      </c>
      <c r="E9" s="32">
        <v>267402.6</v>
      </c>
      <c r="F9" s="32">
        <v>265692.6</v>
      </c>
      <c r="G9" s="32">
        <f t="shared" si="0"/>
        <v>46873.99999999997</v>
      </c>
      <c r="H9" s="32">
        <f t="shared" si="1"/>
        <v>121.42139653576065</v>
      </c>
    </row>
    <row r="10" spans="1:8" ht="18">
      <c r="A10" s="34">
        <v>2000</v>
      </c>
      <c r="B10" s="35" t="s">
        <v>1</v>
      </c>
      <c r="C10" s="36">
        <v>133941.3</v>
      </c>
      <c r="D10" s="32">
        <v>132914.4</v>
      </c>
      <c r="E10" s="32">
        <v>69629.9</v>
      </c>
      <c r="F10" s="32">
        <v>67663.6</v>
      </c>
      <c r="G10" s="32">
        <f t="shared" si="0"/>
        <v>-65250.79999999999</v>
      </c>
      <c r="H10" s="32">
        <f t="shared" si="1"/>
        <v>50.907651842087844</v>
      </c>
    </row>
    <row r="11" spans="1:8" s="40" customFormat="1" ht="34.5">
      <c r="A11" s="37">
        <v>3000</v>
      </c>
      <c r="B11" s="38" t="s">
        <v>15</v>
      </c>
      <c r="C11" s="36">
        <v>156549.2</v>
      </c>
      <c r="D11" s="39">
        <v>137223.5</v>
      </c>
      <c r="E11" s="39">
        <v>21897</v>
      </c>
      <c r="F11" s="39">
        <v>21732.3</v>
      </c>
      <c r="G11" s="32">
        <f t="shared" si="0"/>
        <v>-115491.2</v>
      </c>
      <c r="H11" s="32">
        <f t="shared" si="1"/>
        <v>15.837156172229975</v>
      </c>
    </row>
    <row r="12" spans="1:8" s="41" customFormat="1" ht="18">
      <c r="A12" s="29">
        <v>4000</v>
      </c>
      <c r="B12" s="35" t="s">
        <v>3</v>
      </c>
      <c r="C12" s="36">
        <v>14067.6</v>
      </c>
      <c r="D12" s="32">
        <v>13153.3</v>
      </c>
      <c r="E12" s="32">
        <v>15431.6</v>
      </c>
      <c r="F12" s="32">
        <v>15037</v>
      </c>
      <c r="G12" s="32">
        <f t="shared" si="0"/>
        <v>1883.7000000000007</v>
      </c>
      <c r="H12" s="32">
        <f t="shared" si="1"/>
        <v>114.32112093543066</v>
      </c>
    </row>
    <row r="13" spans="1:8" s="43" customFormat="1" ht="18">
      <c r="A13" s="29">
        <v>5000</v>
      </c>
      <c r="B13" s="30" t="s">
        <v>4</v>
      </c>
      <c r="C13" s="42">
        <v>14989.1</v>
      </c>
      <c r="D13" s="32">
        <v>14454.6</v>
      </c>
      <c r="E13" s="32">
        <v>15686.7</v>
      </c>
      <c r="F13" s="32">
        <v>15648.6</v>
      </c>
      <c r="G13" s="32">
        <f t="shared" si="0"/>
        <v>1194</v>
      </c>
      <c r="H13" s="32">
        <f t="shared" si="1"/>
        <v>108.26034618737287</v>
      </c>
    </row>
    <row r="14" spans="1:8" ht="18">
      <c r="A14" s="44">
        <v>6000</v>
      </c>
      <c r="B14" s="30" t="s">
        <v>2</v>
      </c>
      <c r="C14" s="42">
        <v>63077.3</v>
      </c>
      <c r="D14" s="32">
        <v>62772.5</v>
      </c>
      <c r="E14" s="32">
        <v>80836.8</v>
      </c>
      <c r="F14" s="32">
        <v>80827.9</v>
      </c>
      <c r="G14" s="32">
        <f t="shared" si="0"/>
        <v>18055.399999999994</v>
      </c>
      <c r="H14" s="32">
        <f t="shared" si="1"/>
        <v>128.76323230714087</v>
      </c>
    </row>
    <row r="15" spans="1:8" s="33" customFormat="1" ht="17.25">
      <c r="A15" s="45">
        <v>7000</v>
      </c>
      <c r="B15" s="46" t="s">
        <v>20</v>
      </c>
      <c r="C15" s="42">
        <v>1376.7</v>
      </c>
      <c r="D15" s="47">
        <v>867.1</v>
      </c>
      <c r="E15" s="47">
        <v>1349.7</v>
      </c>
      <c r="F15" s="47">
        <v>746.8</v>
      </c>
      <c r="G15" s="32">
        <f t="shared" si="0"/>
        <v>-120.30000000000007</v>
      </c>
      <c r="H15" s="32">
        <f t="shared" si="1"/>
        <v>86.12616768538807</v>
      </c>
    </row>
    <row r="16" spans="1:8" s="33" customFormat="1" ht="17.25">
      <c r="A16" s="45">
        <v>8000</v>
      </c>
      <c r="B16" s="46" t="s">
        <v>21</v>
      </c>
      <c r="C16" s="42">
        <v>5927.9</v>
      </c>
      <c r="D16" s="48">
        <v>5647.2</v>
      </c>
      <c r="E16" s="48">
        <v>8045.6</v>
      </c>
      <c r="F16" s="48">
        <v>7852.8</v>
      </c>
      <c r="G16" s="32">
        <f t="shared" si="0"/>
        <v>2205.6000000000004</v>
      </c>
      <c r="H16" s="32">
        <f t="shared" si="1"/>
        <v>139.05652358691034</v>
      </c>
    </row>
    <row r="17" spans="1:8" s="41" customFormat="1" ht="18">
      <c r="A17" s="45">
        <v>9000</v>
      </c>
      <c r="B17" s="45" t="s">
        <v>23</v>
      </c>
      <c r="C17" s="49">
        <v>506.7</v>
      </c>
      <c r="D17" s="50">
        <v>506.7</v>
      </c>
      <c r="E17" s="50">
        <v>1420.9</v>
      </c>
      <c r="F17" s="50">
        <v>1400.7</v>
      </c>
      <c r="G17" s="32">
        <f t="shared" si="0"/>
        <v>894</v>
      </c>
      <c r="H17" s="32">
        <f t="shared" si="1"/>
        <v>276.4357608052102</v>
      </c>
    </row>
    <row r="18" spans="1:8" s="55" customFormat="1" ht="18">
      <c r="A18" s="51" t="s">
        <v>8</v>
      </c>
      <c r="B18" s="52"/>
      <c r="C18" s="53">
        <f>C16+C15+C14+C13+C12+C11+C10+C9+C8+C17</f>
        <v>678931.6</v>
      </c>
      <c r="D18" s="54">
        <f>D16+D15+D14+D13+D12+D11+D10+D9+D8+D17</f>
        <v>653285.2999999999</v>
      </c>
      <c r="E18" s="54">
        <f>E16+E15+E14+E13+E12+E11+E10+E9+E8+E17-0.1</f>
        <v>565937.1000000001</v>
      </c>
      <c r="F18" s="54">
        <f>F16+F15+F14+F13+F12+F11+F10+F9+F8+F17+0.1</f>
        <v>560053.2</v>
      </c>
      <c r="G18" s="54">
        <f t="shared" si="0"/>
        <v>-93232.09999999998</v>
      </c>
      <c r="H18" s="54">
        <f t="shared" si="1"/>
        <v>85.72873138275115</v>
      </c>
    </row>
    <row r="19" spans="1:8" s="58" customFormat="1" ht="18">
      <c r="A19" s="56"/>
      <c r="B19" s="57" t="s">
        <v>13</v>
      </c>
      <c r="C19" s="57"/>
      <c r="D19" s="57"/>
      <c r="E19" s="57"/>
      <c r="F19" s="57"/>
      <c r="G19" s="57"/>
      <c r="H19" s="57"/>
    </row>
    <row r="20" spans="1:8" s="61" customFormat="1" ht="18">
      <c r="A20" s="29" t="s">
        <v>14</v>
      </c>
      <c r="B20" s="30" t="s">
        <v>22</v>
      </c>
      <c r="C20" s="30">
        <v>694.7</v>
      </c>
      <c r="D20" s="59">
        <v>586.8</v>
      </c>
      <c r="E20" s="59">
        <v>745.5</v>
      </c>
      <c r="F20" s="59">
        <v>708.3</v>
      </c>
      <c r="G20" s="60">
        <f aca="true" t="shared" si="2" ref="G20:G27">F20-D20</f>
        <v>121.5</v>
      </c>
      <c r="H20" s="60">
        <f aca="true" t="shared" si="3" ref="H20:H27">F20/D20*100</f>
        <v>120.70552147239265</v>
      </c>
    </row>
    <row r="21" spans="1:8" s="33" customFormat="1" ht="17.25">
      <c r="A21" s="29">
        <v>1000</v>
      </c>
      <c r="B21" s="30" t="s">
        <v>0</v>
      </c>
      <c r="C21" s="42">
        <v>9291.9</v>
      </c>
      <c r="D21" s="32">
        <v>9207.1</v>
      </c>
      <c r="E21" s="32">
        <v>7706.1</v>
      </c>
      <c r="F21" s="32">
        <v>7690.3</v>
      </c>
      <c r="G21" s="60">
        <f t="shared" si="2"/>
        <v>-1516.8000000000002</v>
      </c>
      <c r="H21" s="60">
        <f t="shared" si="3"/>
        <v>83.52575729599982</v>
      </c>
    </row>
    <row r="22" spans="1:8" s="40" customFormat="1" ht="17.25">
      <c r="A22" s="34">
        <v>2000</v>
      </c>
      <c r="B22" s="35" t="s">
        <v>1</v>
      </c>
      <c r="C22" s="42">
        <v>3963.9</v>
      </c>
      <c r="D22" s="32">
        <v>3910</v>
      </c>
      <c r="E22" s="32">
        <v>5584</v>
      </c>
      <c r="F22" s="32">
        <v>5581.5</v>
      </c>
      <c r="G22" s="60">
        <f t="shared" si="2"/>
        <v>1671.5</v>
      </c>
      <c r="H22" s="60">
        <f t="shared" si="3"/>
        <v>142.74936061381075</v>
      </c>
    </row>
    <row r="23" spans="1:8" ht="34.5">
      <c r="A23" s="34">
        <v>3000</v>
      </c>
      <c r="B23" s="30" t="s">
        <v>15</v>
      </c>
      <c r="C23" s="30">
        <v>612.3</v>
      </c>
      <c r="D23" s="32">
        <v>580.1</v>
      </c>
      <c r="E23" s="32">
        <v>24.9</v>
      </c>
      <c r="F23" s="32">
        <v>24.8</v>
      </c>
      <c r="G23" s="60">
        <f t="shared" si="2"/>
        <v>-555.3000000000001</v>
      </c>
      <c r="H23" s="60">
        <f t="shared" si="3"/>
        <v>4.275124978451991</v>
      </c>
    </row>
    <row r="24" spans="1:8" s="43" customFormat="1" ht="18">
      <c r="A24" s="29">
        <v>4000</v>
      </c>
      <c r="B24" s="35" t="s">
        <v>3</v>
      </c>
      <c r="C24" s="62">
        <v>847</v>
      </c>
      <c r="D24" s="32">
        <v>729.2</v>
      </c>
      <c r="E24" s="32">
        <v>537.4</v>
      </c>
      <c r="F24" s="32">
        <v>537.4</v>
      </c>
      <c r="G24" s="60">
        <f t="shared" si="2"/>
        <v>-191.80000000000007</v>
      </c>
      <c r="H24" s="60">
        <f t="shared" si="3"/>
        <v>73.69720241360395</v>
      </c>
    </row>
    <row r="25" spans="1:8" s="63" customFormat="1" ht="17.25">
      <c r="A25" s="29">
        <v>5000</v>
      </c>
      <c r="B25" s="35" t="s">
        <v>4</v>
      </c>
      <c r="C25" s="35">
        <v>146.1</v>
      </c>
      <c r="D25" s="47">
        <v>140.5</v>
      </c>
      <c r="E25" s="47">
        <v>423.1</v>
      </c>
      <c r="F25" s="47">
        <v>423.1</v>
      </c>
      <c r="G25" s="60">
        <f t="shared" si="2"/>
        <v>282.6</v>
      </c>
      <c r="H25" s="60">
        <f t="shared" si="3"/>
        <v>301.1387900355872</v>
      </c>
    </row>
    <row r="26" spans="1:8" s="58" customFormat="1" ht="18">
      <c r="A26" s="44">
        <v>6000</v>
      </c>
      <c r="B26" s="46" t="s">
        <v>2</v>
      </c>
      <c r="C26" s="42">
        <v>36121.3</v>
      </c>
      <c r="D26" s="32">
        <v>35591.5</v>
      </c>
      <c r="E26" s="32">
        <v>28650.9</v>
      </c>
      <c r="F26" s="32">
        <v>28308.8</v>
      </c>
      <c r="G26" s="60">
        <f t="shared" si="2"/>
        <v>-7282.700000000001</v>
      </c>
      <c r="H26" s="60">
        <f t="shared" si="3"/>
        <v>79.53809196015904</v>
      </c>
    </row>
    <row r="27" spans="1:8" s="58" customFormat="1" ht="18">
      <c r="A27" s="44">
        <v>7000</v>
      </c>
      <c r="B27" s="46" t="s">
        <v>20</v>
      </c>
      <c r="C27" s="42">
        <v>22678.9</v>
      </c>
      <c r="D27" s="32">
        <v>21362.8</v>
      </c>
      <c r="E27" s="32">
        <v>13952.7</v>
      </c>
      <c r="F27" s="32">
        <v>13803.3</v>
      </c>
      <c r="G27" s="60">
        <f t="shared" si="2"/>
        <v>-7559.5</v>
      </c>
      <c r="H27" s="60">
        <f t="shared" si="3"/>
        <v>64.61372104780271</v>
      </c>
    </row>
    <row r="28" spans="1:8" s="58" customFormat="1" ht="18">
      <c r="A28" s="44">
        <v>8000</v>
      </c>
      <c r="B28" s="46" t="s">
        <v>21</v>
      </c>
      <c r="C28" s="42">
        <v>12941.9</v>
      </c>
      <c r="D28" s="32">
        <v>11576.5</v>
      </c>
      <c r="E28" s="32">
        <v>8214.5</v>
      </c>
      <c r="F28" s="32">
        <v>6802.8</v>
      </c>
      <c r="G28" s="60">
        <f>F28-D28</f>
        <v>-4773.7</v>
      </c>
      <c r="H28" s="60">
        <f>F28/D28*100</f>
        <v>58.76387509178076</v>
      </c>
    </row>
    <row r="29" spans="1:8" s="66" customFormat="1" ht="18">
      <c r="A29" s="64">
        <v>9000</v>
      </c>
      <c r="B29" s="65" t="s">
        <v>23</v>
      </c>
      <c r="C29" s="65">
        <v>334.5</v>
      </c>
      <c r="D29" s="59">
        <v>334.5</v>
      </c>
      <c r="E29" s="59">
        <v>384.5</v>
      </c>
      <c r="F29" s="59">
        <v>308.2</v>
      </c>
      <c r="G29" s="60">
        <f>F29-D29</f>
        <v>-26.30000000000001</v>
      </c>
      <c r="H29" s="60">
        <f>F29/D29*100</f>
        <v>92.13751868460388</v>
      </c>
    </row>
    <row r="30" spans="1:8" ht="18">
      <c r="A30" s="51" t="s">
        <v>9</v>
      </c>
      <c r="B30" s="52"/>
      <c r="C30" s="53">
        <f>C28+C27+C26+C24+C23+C22+C21+C20+C25+C29</f>
        <v>87632.5</v>
      </c>
      <c r="D30" s="54">
        <f>D28+D27+D26+D24+D23+D22+D21+D20+D25+D29</f>
        <v>84019.00000000001</v>
      </c>
      <c r="E30" s="54">
        <f>E28+E27+E26+E24+E23+E22+E21+E20+E25+E29</f>
        <v>66223.6</v>
      </c>
      <c r="F30" s="54">
        <f>F28+F27+F26+F24+F23+F22+F21+F20+F25+F29</f>
        <v>64188.5</v>
      </c>
      <c r="G30" s="54">
        <f>F30-D30</f>
        <v>-19830.500000000015</v>
      </c>
      <c r="H30" s="54">
        <f>F30/D30*100</f>
        <v>76.39760054273437</v>
      </c>
    </row>
    <row r="31" spans="2:8" ht="18">
      <c r="B31" s="57" t="s">
        <v>5</v>
      </c>
      <c r="C31" s="57"/>
      <c r="D31" s="57"/>
      <c r="E31" s="57"/>
      <c r="F31" s="57"/>
      <c r="G31" s="57"/>
      <c r="H31" s="57"/>
    </row>
    <row r="32" spans="1:8" ht="18">
      <c r="A32" s="29" t="s">
        <v>14</v>
      </c>
      <c r="B32" s="30" t="s">
        <v>22</v>
      </c>
      <c r="C32" s="30">
        <v>192.5</v>
      </c>
      <c r="D32" s="59">
        <v>162.9</v>
      </c>
      <c r="E32" s="59">
        <v>192.2</v>
      </c>
      <c r="F32" s="32">
        <v>128.6</v>
      </c>
      <c r="G32" s="60">
        <f aca="true" t="shared" si="4" ref="G32:G39">F32-D32</f>
        <v>-34.30000000000001</v>
      </c>
      <c r="H32" s="60">
        <f aca="true" t="shared" si="5" ref="H32:H39">F32/D32*100</f>
        <v>78.94413750767342</v>
      </c>
    </row>
    <row r="33" spans="1:8" s="67" customFormat="1" ht="18">
      <c r="A33" s="29">
        <v>1000</v>
      </c>
      <c r="B33" s="30" t="s">
        <v>0</v>
      </c>
      <c r="C33" s="42">
        <v>8387.8</v>
      </c>
      <c r="D33" s="32">
        <v>8243.7</v>
      </c>
      <c r="E33" s="32">
        <v>10978.8</v>
      </c>
      <c r="F33" s="32">
        <v>10334.4</v>
      </c>
      <c r="G33" s="60">
        <f t="shared" si="4"/>
        <v>2090.699999999999</v>
      </c>
      <c r="H33" s="60">
        <f t="shared" si="5"/>
        <v>125.3611849048364</v>
      </c>
    </row>
    <row r="34" spans="1:8" s="41" customFormat="1" ht="34.5">
      <c r="A34" s="34">
        <v>3000</v>
      </c>
      <c r="B34" s="30" t="s">
        <v>15</v>
      </c>
      <c r="C34" s="30">
        <v>13.3</v>
      </c>
      <c r="D34" s="32">
        <v>13.3</v>
      </c>
      <c r="E34" s="32">
        <v>7.9</v>
      </c>
      <c r="F34" s="32">
        <v>7.9</v>
      </c>
      <c r="G34" s="60">
        <f t="shared" si="4"/>
        <v>-5.4</v>
      </c>
      <c r="H34" s="60">
        <f t="shared" si="5"/>
        <v>59.3984962406015</v>
      </c>
    </row>
    <row r="35" spans="1:17" s="43" customFormat="1" ht="18">
      <c r="A35" s="29">
        <v>4000</v>
      </c>
      <c r="B35" s="35" t="s">
        <v>3</v>
      </c>
      <c r="C35" s="42">
        <v>4474</v>
      </c>
      <c r="D35" s="32">
        <v>4018.4</v>
      </c>
      <c r="E35" s="32">
        <v>3309.6</v>
      </c>
      <c r="F35" s="32">
        <v>2794.9</v>
      </c>
      <c r="G35" s="60">
        <f t="shared" si="4"/>
        <v>-1223.5</v>
      </c>
      <c r="H35" s="60">
        <f t="shared" si="5"/>
        <v>69.55255823213218</v>
      </c>
      <c r="I35" s="41"/>
      <c r="J35" s="41"/>
      <c r="K35" s="41"/>
      <c r="L35" s="41"/>
      <c r="M35" s="41"/>
      <c r="N35" s="41"/>
      <c r="O35" s="41"/>
      <c r="P35" s="41"/>
      <c r="Q35" s="41"/>
    </row>
    <row r="36" spans="1:8" ht="18">
      <c r="A36" s="29">
        <v>5000</v>
      </c>
      <c r="B36" s="30" t="s">
        <v>4</v>
      </c>
      <c r="C36" s="68">
        <v>819</v>
      </c>
      <c r="D36" s="32">
        <v>786</v>
      </c>
      <c r="E36" s="32">
        <v>485.5</v>
      </c>
      <c r="F36" s="32">
        <v>339.4</v>
      </c>
      <c r="G36" s="60">
        <f t="shared" si="4"/>
        <v>-446.6</v>
      </c>
      <c r="H36" s="60">
        <f t="shared" si="5"/>
        <v>43.180661577608134</v>
      </c>
    </row>
    <row r="37" spans="1:8" s="66" customFormat="1" ht="18">
      <c r="A37" s="69">
        <v>7000</v>
      </c>
      <c r="B37" s="70" t="s">
        <v>20</v>
      </c>
      <c r="C37" s="70"/>
      <c r="D37" s="59"/>
      <c r="E37" s="59">
        <v>3215.8</v>
      </c>
      <c r="F37" s="59">
        <v>3215.8</v>
      </c>
      <c r="G37" s="60">
        <f t="shared" si="4"/>
        <v>3215.8</v>
      </c>
      <c r="H37" s="60"/>
    </row>
    <row r="38" spans="1:8" s="58" customFormat="1" ht="18">
      <c r="A38" s="71" t="s">
        <v>18</v>
      </c>
      <c r="B38" s="72"/>
      <c r="C38" s="73">
        <v>14136.6</v>
      </c>
      <c r="D38" s="74">
        <f>D36+D34+D35+D33+D32+D37</f>
        <v>13224.300000000001</v>
      </c>
      <c r="E38" s="74">
        <f>E36+E34+E35+E33+E32+E37</f>
        <v>18189.8</v>
      </c>
      <c r="F38" s="74">
        <f>F36+F34+F35+F33+F32+F37</f>
        <v>16821</v>
      </c>
      <c r="G38" s="60">
        <f t="shared" si="4"/>
        <v>3596.699999999999</v>
      </c>
      <c r="H38" s="60">
        <f t="shared" si="5"/>
        <v>127.1976588552891</v>
      </c>
    </row>
    <row r="39" spans="1:8" s="58" customFormat="1" ht="18">
      <c r="A39" s="75" t="s">
        <v>17</v>
      </c>
      <c r="B39" s="76"/>
      <c r="C39" s="77">
        <f>C38+C30</f>
        <v>101769.1</v>
      </c>
      <c r="D39" s="78">
        <f>D38+D30</f>
        <v>97243.30000000002</v>
      </c>
      <c r="E39" s="78">
        <f>E38+E30</f>
        <v>84413.40000000001</v>
      </c>
      <c r="F39" s="78">
        <f>F38+F30</f>
        <v>81009.5</v>
      </c>
      <c r="G39" s="54">
        <f t="shared" si="4"/>
        <v>-16233.800000000017</v>
      </c>
      <c r="H39" s="54">
        <f t="shared" si="5"/>
        <v>83.305996402837</v>
      </c>
    </row>
    <row r="40" spans="1:8" s="58" customFormat="1" ht="18">
      <c r="A40" s="79" t="s">
        <v>11</v>
      </c>
      <c r="B40" s="80"/>
      <c r="C40" s="80"/>
      <c r="D40" s="80"/>
      <c r="E40" s="80"/>
      <c r="F40" s="80"/>
      <c r="G40" s="80"/>
      <c r="H40" s="80"/>
    </row>
    <row r="41" spans="1:8" s="41" customFormat="1" ht="18">
      <c r="A41" s="81" t="s">
        <v>24</v>
      </c>
      <c r="B41" s="82" t="s">
        <v>21</v>
      </c>
      <c r="C41" s="82"/>
      <c r="D41" s="74">
        <v>-47.3</v>
      </c>
      <c r="E41" s="74"/>
      <c r="F41" s="74">
        <v>-43.9</v>
      </c>
      <c r="G41" s="32">
        <f>F41-D41</f>
        <v>3.3999999999999986</v>
      </c>
      <c r="H41" s="32">
        <f>F41/D41*100</f>
        <v>92.81183932346724</v>
      </c>
    </row>
    <row r="42" spans="1:8" ht="18">
      <c r="A42" s="83" t="s">
        <v>12</v>
      </c>
      <c r="B42" s="84"/>
      <c r="C42" s="39">
        <f>C39+C41</f>
        <v>101769.1</v>
      </c>
      <c r="D42" s="39">
        <f>D39+D41</f>
        <v>97196.00000000001</v>
      </c>
      <c r="E42" s="85">
        <f>E39+E41</f>
        <v>84413.40000000001</v>
      </c>
      <c r="F42" s="85">
        <f>F39+F41</f>
        <v>80965.6</v>
      </c>
      <c r="G42" s="60">
        <f>F42-D42</f>
        <v>-16230.400000000009</v>
      </c>
      <c r="H42" s="60">
        <f>F42/D42*100</f>
        <v>83.30137042676652</v>
      </c>
    </row>
    <row r="43" spans="1:8" ht="18">
      <c r="A43" s="86" t="s">
        <v>10</v>
      </c>
      <c r="B43" s="87"/>
      <c r="C43" s="88">
        <f>C42+C18</f>
        <v>780700.7</v>
      </c>
      <c r="D43" s="88">
        <f>D42+D18</f>
        <v>750481.2999999999</v>
      </c>
      <c r="E43" s="88">
        <f>E42+E18</f>
        <v>650350.5000000001</v>
      </c>
      <c r="F43" s="88">
        <f>F42+F18</f>
        <v>641018.7999999999</v>
      </c>
      <c r="G43" s="54">
        <f>F43-D43</f>
        <v>-109462.5</v>
      </c>
      <c r="H43" s="54">
        <f>F43/D43*100</f>
        <v>85.4143600913174</v>
      </c>
    </row>
    <row r="44" ht="18">
      <c r="G44" s="92"/>
    </row>
    <row r="45" spans="1:6" ht="18">
      <c r="A45" s="94"/>
      <c r="B45" s="92"/>
      <c r="C45" s="92"/>
      <c r="D45" s="95"/>
      <c r="E45" s="96"/>
      <c r="F45" s="97"/>
    </row>
    <row r="46" spans="1:8" ht="18">
      <c r="A46" s="98"/>
      <c r="B46" s="99"/>
      <c r="C46" s="99"/>
      <c r="D46" s="100"/>
      <c r="E46" s="101"/>
      <c r="F46" s="101"/>
      <c r="G46" s="5"/>
      <c r="H46" s="102"/>
    </row>
  </sheetData>
  <sheetProtection/>
  <mergeCells count="17">
    <mergeCell ref="B2:G2"/>
    <mergeCell ref="B3:G3"/>
    <mergeCell ref="A5:A6"/>
    <mergeCell ref="B5:B6"/>
    <mergeCell ref="C5:D5"/>
    <mergeCell ref="E5:F5"/>
    <mergeCell ref="G5:H5"/>
    <mergeCell ref="A39:B39"/>
    <mergeCell ref="A40:H40"/>
    <mergeCell ref="A42:B42"/>
    <mergeCell ref="A43:B43"/>
    <mergeCell ref="B7:H7"/>
    <mergeCell ref="A18:B18"/>
    <mergeCell ref="B19:H19"/>
    <mergeCell ref="A30:B30"/>
    <mergeCell ref="B31:H31"/>
    <mergeCell ref="A38:B38"/>
  </mergeCells>
  <printOptions/>
  <pageMargins left="0.45" right="0.1968503937007874" top="0.2362204724409449" bottom="0.2362204724409449" header="0" footer="0"/>
  <pageSetup fitToHeight="8" fitToWidth="1" horizontalDpi="600" verticalDpi="600" orientation="portrait" paperSize="9" scale="64" r:id="rId1"/>
  <headerFooter>
    <oddHeader>&amp;C&amp;P</oddHeader>
  </headerFooter>
  <rowBreaks count="1" manualBreakCount="1">
    <brk id="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2021-02-22T12:10:11Z</cp:lastPrinted>
  <dcterms:created xsi:type="dcterms:W3CDTF">2014-04-08T13:16:23Z</dcterms:created>
  <dcterms:modified xsi:type="dcterms:W3CDTF">2021-02-22T12:10:21Z</dcterms:modified>
  <cp:category/>
  <cp:version/>
  <cp:contentType/>
  <cp:contentStatus/>
</cp:coreProperties>
</file>