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айт_контент\рвк\"/>
    </mc:Choice>
  </mc:AlternateContent>
  <xr:revisionPtr revIDLastSave="0" documentId="8_{EE65B378-40F1-4831-9C33-41070790791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6 (ФУ)" sheetId="1" r:id="rId1"/>
  </sheets>
  <definedNames>
    <definedName name="_xlnm.Print_Titles" localSheetId="0">'2026 (ФУ)'!$29:$31</definedName>
    <definedName name="_xlnm.Print_Area" localSheetId="0">'2026 (ФУ)'!$A$1:$K$246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0" i="1" l="1"/>
  <c r="P36" i="1"/>
  <c r="O36" i="1"/>
  <c r="M28" i="1"/>
  <c r="K115" i="1"/>
  <c r="P34" i="1"/>
  <c r="O34" i="1"/>
  <c r="N34" i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M29" i="1"/>
  <c r="M32" i="1"/>
  <c r="N36" i="1"/>
  <c r="M30" i="1"/>
  <c r="M40" i="1"/>
  <c r="O41" i="1"/>
  <c r="N35" i="1"/>
  <c r="N41" i="1"/>
  <c r="M41" i="1"/>
  <c r="P40" i="1"/>
  <c r="M26" i="1"/>
  <c r="M27" i="1"/>
  <c r="P41" i="1"/>
  <c r="O35" i="1"/>
  <c r="P35" i="1"/>
  <c r="M31" i="1"/>
  <c r="L41" i="1"/>
  <c r="M35" i="1"/>
  <c r="M36" i="1"/>
  <c r="L36" i="1"/>
  <c r="N40" i="1"/>
  <c r="L40" i="1"/>
  <c r="L35" i="1"/>
  <c r="M34" i="1"/>
  <c r="L34" i="1"/>
</calcChain>
</file>

<file path=xl/sharedStrings.xml><?xml version="1.0" encoding="utf-8"?>
<sst xmlns="http://schemas.openxmlformats.org/spreadsheetml/2006/main" count="448" uniqueCount="369">
  <si>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</si>
  <si>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</si>
  <si>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</si>
  <si>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</si>
  <si>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</si>
  <si>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</si>
  <si>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Проєкт</t>
  </si>
  <si>
    <t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</si>
  <si>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</si>
  <si>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</si>
  <si>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>Х</t>
  </si>
  <si>
    <t xml:space="preserve">                                             Наталія Кінаш</t>
  </si>
  <si>
    <t>Зміни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</si>
  <si>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</si>
  <si>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</si>
  <si>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</si>
  <si>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</si>
  <si>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</si>
  <si>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</si>
  <si>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</si>
  <si>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150: Комунальне підприємство</t>
  </si>
  <si>
    <t>за КОПФГ</t>
  </si>
  <si>
    <t>Територія</t>
  </si>
  <si>
    <t>Калуська територіальна громада</t>
  </si>
  <si>
    <t>за КОАТУУ</t>
  </si>
  <si>
    <t>Орган державного управління</t>
  </si>
  <si>
    <t>Калуська міська рада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</si>
  <si>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</si>
  <si>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</si>
  <si>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</si>
  <si>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</si>
  <si>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</si>
  <si>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</si>
  <si>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</si>
  <si>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</si>
  <si>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</si>
  <si>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</si>
  <si>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</si>
  <si>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>Комунальне підприємство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</si>
  <si>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</si>
  <si>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</si>
  <si>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</si>
  <si>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</si>
  <si>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</si>
  <si>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</si>
  <si>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(03472) 6 33 17</t>
  </si>
  <si>
    <t>Прізвище та ініціали керівника</t>
  </si>
  <si>
    <t>Мороз Я.П.</t>
  </si>
  <si>
    <t>Найменування показника</t>
  </si>
  <si>
    <t>Номер рядка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</si>
  <si>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</si>
  <si>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</si>
  <si>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</si>
  <si>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</si>
  <si>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</si>
  <si>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</si>
  <si>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</si>
  <si>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</si>
  <si>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 xml:space="preserve"> </t>
  </si>
  <si>
    <t>Доходи</t>
  </si>
  <si>
    <r>
      <t xml:space="preserve">Субвенція з державного бюджету / </t>
    </r>
    <r>
      <rPr>
        <b/>
        <u/>
        <sz val="16"/>
        <rFont val="Times New Roman"/>
        <family val="1"/>
        <charset val="204"/>
      </rPr>
      <t>субвенція з обласного бюджету на оплату праці фахівця з супроводу ветеранів війни та демобілізованих осіб</t>
    </r>
  </si>
  <si>
    <t>Доходи за Договором з Національною службою здоров'я України</t>
  </si>
  <si>
    <t>Дохід з місцевого бюджету, в т.ч.:</t>
  </si>
  <si>
    <t>відшкодування вартості комунальних послуг</t>
  </si>
  <si>
    <t>1040.1</t>
  </si>
  <si>
    <t>капітальні видатки</t>
  </si>
  <si>
    <t>1040.2</t>
  </si>
  <si>
    <t>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</si>
  <si>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</si>
  <si>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</si>
  <si>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</si>
  <si>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</si>
  <si>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</si>
  <si>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оплата за відповідальне зберігання майна (вишки)+орендна плата (75%)</t>
  </si>
  <si>
    <t>дохід від реалізації необоротних активів</t>
  </si>
  <si>
    <t>1060.2</t>
  </si>
  <si>
    <t>інші доходи у сфері охорони здоров”я</t>
  </si>
  <si>
    <t>1060.3</t>
  </si>
  <si>
    <t>відшкодування комун платежів орендарями+земельний податок+дохід від дкепозиту</t>
  </si>
  <si>
    <t>дохід (виручка) від реалізації продукції (товарів, робіт, послуг)</t>
  </si>
  <si>
    <t>1060.4</t>
  </si>
  <si>
    <t>послуги за кошти фізичних та юридичних осіб</t>
  </si>
  <si>
    <t>інші джерела власних надходжень</t>
  </si>
  <si>
    <t>1060.5</t>
  </si>
  <si>
    <t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</si>
  <si>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</si>
  <si>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</si>
  <si>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</si>
  <si>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Гуманітарна та благодійна допомога</t>
  </si>
  <si>
    <t>1060.7</t>
  </si>
  <si>
    <t>Централізоване постачання</t>
  </si>
  <si>
    <t>1060.8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</si>
  <si>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</si>
  <si>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</si>
  <si>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</t>
  </si>
  <si>
    <t>Субвенція з державного бюджету / субвенція з обласного бюджету на оплату праці фахівця з супроводу ветеранів війни та демобілізованих осіб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</si>
  <si>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</si>
  <si>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</si>
  <si>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</si>
  <si>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</si>
  <si>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</si>
  <si>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</si>
  <si>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</si>
  <si>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</si>
  <si>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</si>
  <si>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</si>
  <si>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</si>
  <si>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</si>
  <si>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</si>
  <si>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</si>
  <si>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</si>
  <si>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</si>
  <si>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</si>
  <si>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</si>
  <si>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</si>
  <si>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</si>
  <si>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</si>
  <si>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</si>
  <si>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</si>
  <si>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</si>
  <si>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</si>
  <si>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</si>
  <si>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</si>
  <si>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</si>
  <si>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</si>
  <si>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</si>
  <si>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</si>
  <si>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</si>
  <si>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</si>
  <si>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</si>
  <si>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</si>
  <si>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</si>
  <si>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</si>
  <si>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</si>
  <si>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</si>
  <si>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</si>
  <si>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</si>
  <si>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</si>
  <si>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</si>
  <si>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</si>
  <si>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</si>
  <si>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</si>
  <si>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</si>
  <si>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</si>
  <si>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</si>
  <si>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</si>
  <si>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</si>
  <si>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</si>
  <si>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поточний ремонт системи теплопостачання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</si>
  <si>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</si>
  <si>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</si>
  <si>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</si>
  <si>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</si>
  <si>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</si>
  <si>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</si>
  <si>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</si>
  <si>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</si>
  <si>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</si>
  <si>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</si>
  <si>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</si>
  <si>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</si>
  <si>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</si>
  <si>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Загально -виробничі витрати (амортизація).</t>
  </si>
  <si>
    <t>1120.10</t>
  </si>
  <si>
    <t>Капітальні видатки (НСЗУ)</t>
  </si>
  <si>
    <t>1120.11</t>
  </si>
  <si>
    <t>1120.11.1</t>
  </si>
  <si>
    <t>1120.11.2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</si>
  <si>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</si>
  <si>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</si>
  <si>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</si>
  <si>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</si>
  <si>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</si>
  <si>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</si>
  <si>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</si>
  <si>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</si>
  <si>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оплату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</si>
  <si>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</si>
  <si>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</si>
  <si>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</si>
  <si>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</si>
  <si>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</si>
  <si>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</si>
  <si>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</si>
  <si>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</si>
  <si>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</si>
  <si>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</si>
  <si>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</si>
  <si>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Відшкодування за земельний податок</t>
  </si>
  <si>
    <t>1130.11</t>
  </si>
  <si>
    <t xml:space="preserve">Капітальні видатки </t>
  </si>
  <si>
    <t>1130.12</t>
  </si>
  <si>
    <t>Придбання основних засобів</t>
  </si>
  <si>
    <t>1130.12.1</t>
  </si>
  <si>
    <t>Капітальний ремонт, реконструкція та реставрація</t>
  </si>
  <si>
    <t>1130.13</t>
  </si>
  <si>
    <t>1130.14</t>
  </si>
  <si>
    <t>Видатки з місцевого бюджету, в т.ч.:</t>
  </si>
  <si>
    <t>Діючі міські цільові програми</t>
  </si>
  <si>
    <t>1150.1</t>
  </si>
  <si>
    <t>1150.2</t>
  </si>
  <si>
    <t>1150.3</t>
  </si>
  <si>
    <t>1150.4</t>
  </si>
  <si>
    <t>- кошти місцевого бюджету</t>
  </si>
  <si>
    <t>1150.4.1</t>
  </si>
  <si>
    <t>- кошти обласного бюджету</t>
  </si>
  <si>
    <t>1150.4.2</t>
  </si>
  <si>
    <t>- їнші джерела</t>
  </si>
  <si>
    <t>1150.4.3</t>
  </si>
  <si>
    <t>1150.5</t>
  </si>
  <si>
    <t>1150.5.1</t>
  </si>
  <si>
    <t>1150.5.2</t>
  </si>
  <si>
    <t>- їнші джерела, в т.ч.:</t>
  </si>
  <si>
    <t>1150.5.3</t>
  </si>
  <si>
    <t>-трансферт Спаської сільської ради</t>
  </si>
  <si>
    <t>1150.5.3.1</t>
  </si>
  <si>
    <t>- трансферт Верхнянської сільської ради</t>
  </si>
  <si>
    <t>1150.5.3.2</t>
  </si>
  <si>
    <t>1150.6</t>
  </si>
  <si>
    <t>1150.7</t>
  </si>
  <si>
    <t>1150.8</t>
  </si>
  <si>
    <t>1150.9</t>
  </si>
  <si>
    <t>1150.10</t>
  </si>
  <si>
    <t>Витрати на комунальних послуг та енергоносіїв, у т.ч.: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</si>
  <si>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</si>
  <si>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</si>
  <si>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</si>
  <si>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</si>
  <si>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</si>
  <si>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</si>
  <si>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реактивну електроенергію</t>
  </si>
  <si>
    <t>1160.5</t>
  </si>
  <si>
    <t>витрати на оплату за природній газ</t>
  </si>
  <si>
    <t>1160.4</t>
  </si>
  <si>
    <t xml:space="preserve">витрати на оплату за вивіз сміття </t>
  </si>
  <si>
    <t>1160.5.1</t>
  </si>
  <si>
    <t>витрати на оплату за викачування рідких побутових відходів</t>
  </si>
  <si>
    <t>1160.5.2</t>
  </si>
  <si>
    <t>витрати на оплату за ДП для безперебійної роботи джерел безперебійного живлення</t>
  </si>
  <si>
    <t>1160.5.3</t>
  </si>
  <si>
    <t>Капітальні видатки (місцевого бюджету)</t>
  </si>
  <si>
    <t>1170.1</t>
  </si>
  <si>
    <t>1170.1.1</t>
  </si>
  <si>
    <t>1170.1.2</t>
  </si>
  <si>
    <t>- кошти з їнших джерел, в т.ч.:</t>
  </si>
  <si>
    <t>1170.1.3</t>
  </si>
  <si>
    <t>- трансферт Войнилівської сільської ради</t>
  </si>
  <si>
    <t>1170.1.3.1</t>
  </si>
  <si>
    <t>1170.2</t>
  </si>
  <si>
    <t>1170.2.1</t>
  </si>
  <si>
    <t>1170.2.2</t>
  </si>
  <si>
    <t>1170.2.3</t>
  </si>
  <si>
    <t>1170.2.3.1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</si>
  <si>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</si>
  <si>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</si>
  <si>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</si>
  <si>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</si>
  <si>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</si>
  <si>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</si>
  <si>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</si>
  <si>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</si>
  <si>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</si>
  <si>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</si>
  <si>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</si>
  <si>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</si>
  <si>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</si>
  <si>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</si>
  <si>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</si>
  <si>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</si>
  <si>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</si>
  <si>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</si>
  <si>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</si>
  <si>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</si>
  <si>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</si>
  <si>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</si>
  <si>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</si>
  <si>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</si>
  <si>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</si>
  <si>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</si>
  <si>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</si>
  <si>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</si>
  <si>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</si>
  <si>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</si>
  <si>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</si>
  <si>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</si>
  <si>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</si>
  <si>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</si>
  <si>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</si>
  <si>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</si>
  <si>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</si>
  <si>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</si>
  <si>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</si>
  <si>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</si>
  <si>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</si>
  <si>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</si>
  <si>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</si>
  <si>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</si>
  <si>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</si>
  <si>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</si>
  <si>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</si>
  <si>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</si>
  <si>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</si>
  <si>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</si>
  <si>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</si>
  <si>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</si>
  <si>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</si>
  <si>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</si>
  <si>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</si>
  <si>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</si>
  <si>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</si>
  <si>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</si>
  <si>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</si>
  <si>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</si>
  <si>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Медичний директор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</si>
  <si>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</si>
  <si>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</si>
  <si>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</si>
  <si>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</si>
  <si>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</si>
  <si>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</si>
  <si>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</si>
  <si>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</si>
  <si>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</si>
  <si>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</si>
  <si>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</si>
  <si>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</si>
  <si>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</si>
  <si>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</si>
  <si>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</si>
  <si>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8020.3</t>
  </si>
  <si>
    <t>8020.5</t>
  </si>
  <si>
    <t>8020.6</t>
  </si>
  <si>
    <t>8020.7</t>
  </si>
  <si>
    <t>Середньомісячні витрати на оплату праці одного працівника,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</si>
  <si>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</si>
  <si>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</si>
  <si>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</si>
  <si>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</si>
  <si>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</si>
  <si>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</si>
  <si>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</si>
  <si>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</si>
  <si>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</si>
  <si>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</si>
  <si>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</si>
  <si>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</si>
  <si>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</si>
  <si>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</si>
  <si>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</si>
  <si>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</si>
  <si>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</si>
  <si>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</si>
  <si>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Генеральний директор</t>
  </si>
  <si>
    <t>Ярослав МОРОЗ</t>
  </si>
  <si>
    <t>Заступник генерального директора з фінансово-економічної роботи</t>
  </si>
  <si>
    <t xml:space="preserve">Микола ДМИТЕРЧУК </t>
  </si>
  <si>
    <t>ФІНАНСОВИЙ ПЛАН  КНП  "ЦЕНТРАЛЬНА РАЙОННА ЛІКАРНЯ КАЛУСЬКОЇ МІСЬКОЇ РАДИ ІВАНО-ФРАНКІВСЬКОЇ ОБЛАСТІ" НА 2026 РІК</t>
  </si>
  <si>
    <t>Плановий 2026 рік всього</t>
  </si>
  <si>
    <t>Фінансовий план
на  2025 рік (зі змінами)</t>
  </si>
  <si>
    <t>Факт
 2024 року</t>
  </si>
  <si>
    <t>Загально-виробничі витрати (амортизація ІНМА).</t>
  </si>
  <si>
    <t>Капітальні видатки (Державний бюджет / Обласний бюджет), у т.ч.:</t>
  </si>
  <si>
    <t>ФОП</t>
  </si>
  <si>
    <t>нарах на ФОП</t>
  </si>
  <si>
    <t>медикам</t>
  </si>
  <si>
    <t>пр харч</t>
  </si>
  <si>
    <t>Витрати на комунальних послуг та енергоносіїв</t>
  </si>
  <si>
    <t>“____”_______________2026р.</t>
  </si>
  <si>
    <t>30.03.2026 №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</si>
</sst>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\ _₴_-;\-* #,##0.0\ _₴_-;_-* &quot;-&quot;?\ _₴_-;_-@_-"/>
    <numFmt numFmtId="165" formatCode="_-* #,##0.0_-;\-* #,##0.0_-;_-* &quot;-&quot;??_-;_-@_-"/>
    <numFmt numFmtId="166" formatCode="_-* #,##0_-;\-* #,##0_-;_-* &quot;-&quot;??_-;_-@_-"/>
    <numFmt numFmtId="167" formatCode="#,##0.0"/>
    <numFmt numFmtId="168" formatCode="_-* #,##0.000_-;\-* #,##0.000_-;_-* &quot;-&quot;??_-;_-@_-"/>
    <numFmt numFmtId="169" formatCode="_-* #,##0.0000_-;\-* #,##0.0000_-;_-* &quot;-&quot;??_-;_-@_-"/>
  </numFmts>
  <fonts count="23">
    <font>
      <sz val="11"/>
      <color rgb="FF000000"/>
      <name val="Calibri"/>
      <family val="2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0"/>
      <name val="Arial"/>
      <family val="2"/>
      <charset val="204"/>
    </font>
    <font>
      <sz val="16"/>
      <name val="Arial"/>
      <family val="2"/>
      <charset val="204"/>
    </font>
    <font>
      <b/>
      <sz val="14"/>
      <name val="Times New Roman"/>
      <family val="1"/>
      <charset val="204"/>
    </font>
    <font>
      <b/>
      <sz val="16"/>
      <name val="Arial"/>
      <family val="2"/>
      <charset val="204"/>
    </font>
    <font>
      <b/>
      <u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6"/>
      <name val="Arial"/>
      <family val="2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Aptos Narrow"/>
      <family val="2"/>
      <charset val="204"/>
      <scheme val="minor"/>
    </font>
    <font>
      <b/>
      <sz val="16"/>
      <color theme="0"/>
      <name val="Arial"/>
      <family val="2"/>
      <charset val="204"/>
    </font>
    <font>
      <b/>
      <sz val="16"/>
      <color theme="0"/>
      <name val="Times New Roman"/>
      <family val="1"/>
      <charset val="204"/>
    </font>
    <font>
      <sz val="20"/>
      <color rgb="FFFF0000"/>
      <name val="Arial"/>
      <family val="2"/>
      <charset val="204"/>
    </font>
    <font>
      <i/>
      <sz val="20"/>
      <color rgb="FFFF0000"/>
      <name val="Arial"/>
      <family val="2"/>
      <charset val="204"/>
    </font>
    <font>
      <sz val="16"/>
      <color rgb="FF0070C0"/>
      <name val="Arial"/>
      <family val="2"/>
      <charset val="204"/>
    </font>
    <font>
      <i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color rgb="FF7030A0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D8CE"/>
      </patternFill>
    </fill>
    <fill>
      <patternFill patternType="solid">
        <fgColor theme="0"/>
        <bgColor rgb="FFFFFF00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26"/>
      </patternFill>
    </fill>
    <fill>
      <patternFill patternType="solid">
        <fgColor rgb="FFFFFF99"/>
        <bgColor rgb="FFFFFF0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DE8CB"/>
      </patternFill>
    </fill>
    <fill>
      <patternFill patternType="solid">
        <fgColor theme="0"/>
        <bgColor rgb="FF9999FF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43" fontId="5" fillId="0" borderId="0" applyBorder="0" applyAlignment="0" applyProtection="0"/>
  </cellStyleXfs>
  <cellXfs count="178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4" fontId="1" fillId="2" borderId="0" xfId="0" applyNumberFormat="1" applyFont="1" applyFill="1" applyAlignment="1">
      <alignment vertical="center" wrapText="1"/>
    </xf>
    <xf numFmtId="4" fontId="1" fillId="2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4" borderId="0" xfId="0" applyFont="1" applyFill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 shrinkToFit="1"/>
    </xf>
    <xf numFmtId="4" fontId="1" fillId="2" borderId="5" xfId="0" applyNumberFormat="1" applyFont="1" applyFill="1" applyBorder="1" applyAlignment="1">
      <alignment horizontal="center" vertical="center" wrapText="1" shrinkToFit="1"/>
    </xf>
    <xf numFmtId="164" fontId="1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165" fontId="3" fillId="9" borderId="5" xfId="2" applyNumberFormat="1" applyFont="1" applyFill="1" applyBorder="1" applyAlignment="1">
      <alignment vertical="center" wrapText="1"/>
    </xf>
    <xf numFmtId="43" fontId="6" fillId="0" borderId="0" xfId="2" applyFont="1" applyBorder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165" fontId="1" fillId="11" borderId="5" xfId="2" applyNumberFormat="1" applyFont="1" applyFill="1" applyBorder="1" applyAlignment="1">
      <alignment vertical="center" wrapText="1"/>
    </xf>
    <xf numFmtId="9" fontId="15" fillId="0" borderId="0" xfId="1" applyFont="1" applyBorder="1" applyAlignment="1">
      <alignment horizontal="center" vertical="center"/>
    </xf>
    <xf numFmtId="9" fontId="16" fillId="4" borderId="0" xfId="0" applyNumberFormat="1" applyFont="1" applyFill="1" applyAlignment="1">
      <alignment horizontal="center" vertical="center"/>
    </xf>
    <xf numFmtId="43" fontId="8" fillId="0" borderId="0" xfId="2" applyFont="1" applyBorder="1" applyAlignment="1">
      <alignment vertical="center"/>
    </xf>
    <xf numFmtId="0" fontId="1" fillId="4" borderId="0" xfId="0" applyFont="1" applyFill="1" applyAlignment="1">
      <alignment vertical="center" wrapText="1"/>
    </xf>
    <xf numFmtId="0" fontId="1" fillId="12" borderId="5" xfId="0" applyFont="1" applyFill="1" applyBorder="1" applyAlignment="1">
      <alignment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165" fontId="1" fillId="13" borderId="5" xfId="2" applyNumberFormat="1" applyFont="1" applyFill="1" applyBorder="1" applyAlignment="1">
      <alignment vertical="center" wrapText="1"/>
    </xf>
    <xf numFmtId="43" fontId="17" fillId="0" borderId="0" xfId="2" applyFont="1" applyBorder="1" applyAlignment="1">
      <alignment vertical="center"/>
    </xf>
    <xf numFmtId="0" fontId="2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165" fontId="2" fillId="0" borderId="5" xfId="2" applyNumberFormat="1" applyFont="1" applyBorder="1" applyAlignment="1">
      <alignment vertical="center" wrapText="1"/>
    </xf>
    <xf numFmtId="43" fontId="18" fillId="0" borderId="0" xfId="2" applyFont="1" applyBorder="1" applyAlignment="1">
      <alignment vertical="center"/>
    </xf>
    <xf numFmtId="43" fontId="11" fillId="0" borderId="0" xfId="2" applyFont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165" fontId="3" fillId="0" borderId="5" xfId="2" applyNumberFormat="1" applyFont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165" fontId="1" fillId="0" borderId="5" xfId="2" applyNumberFormat="1" applyFont="1" applyBorder="1" applyAlignment="1">
      <alignment vertical="center" wrapText="1"/>
    </xf>
    <xf numFmtId="0" fontId="1" fillId="6" borderId="0" xfId="0" applyFont="1" applyFill="1" applyAlignment="1">
      <alignment vertical="center" wrapText="1"/>
    </xf>
    <xf numFmtId="43" fontId="8" fillId="2" borderId="0" xfId="2" applyFont="1" applyFill="1" applyBorder="1" applyAlignment="1">
      <alignment vertical="center"/>
    </xf>
    <xf numFmtId="165" fontId="3" fillId="13" borderId="5" xfId="2" applyNumberFormat="1" applyFont="1" applyFill="1" applyBorder="1" applyAlignment="1">
      <alignment vertical="center" wrapText="1"/>
    </xf>
    <xf numFmtId="43" fontId="6" fillId="2" borderId="0" xfId="2" applyFont="1" applyFill="1" applyBorder="1" applyAlignment="1">
      <alignment vertical="center"/>
    </xf>
    <xf numFmtId="0" fontId="1" fillId="3" borderId="0" xfId="0" applyFont="1" applyFill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5" fontId="3" fillId="2" borderId="5" xfId="2" applyNumberFormat="1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right" vertical="center" wrapText="1"/>
    </xf>
    <xf numFmtId="165" fontId="2" fillId="2" borderId="5" xfId="2" applyNumberFormat="1" applyFont="1" applyFill="1" applyBorder="1" applyAlignment="1">
      <alignment vertical="center" wrapText="1"/>
    </xf>
    <xf numFmtId="43" fontId="11" fillId="2" borderId="0" xfId="2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1" fillId="14" borderId="5" xfId="0" applyFont="1" applyFill="1" applyBorder="1" applyAlignment="1">
      <alignment vertical="center" wrapText="1"/>
    </xf>
    <xf numFmtId="0" fontId="2" fillId="14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right" vertical="center" wrapTex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4" fillId="14" borderId="5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49" fontId="2" fillId="3" borderId="5" xfId="0" applyNumberFormat="1" applyFont="1" applyFill="1" applyBorder="1" applyAlignment="1">
      <alignment horizontal="right" vertical="center" wrapText="1"/>
    </xf>
    <xf numFmtId="0" fontId="2" fillId="15" borderId="5" xfId="0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165" fontId="1" fillId="17" borderId="5" xfId="2" applyNumberFormat="1" applyFont="1" applyFill="1" applyBorder="1" applyAlignment="1">
      <alignment vertical="center" wrapText="1"/>
    </xf>
    <xf numFmtId="43" fontId="19" fillId="0" borderId="0" xfId="2" applyFont="1" applyBorder="1" applyAlignment="1">
      <alignment vertical="center"/>
    </xf>
    <xf numFmtId="0" fontId="20" fillId="4" borderId="0" xfId="0" applyFont="1" applyFill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43" fontId="21" fillId="0" borderId="0" xfId="2" applyFont="1" applyBorder="1" applyAlignment="1">
      <alignment vertical="center"/>
    </xf>
    <xf numFmtId="166" fontId="5" fillId="0" borderId="0" xfId="2" applyNumberFormat="1" applyBorder="1" applyAlignment="1">
      <alignment vertical="center"/>
    </xf>
    <xf numFmtId="165" fontId="4" fillId="0" borderId="5" xfId="2" applyNumberFormat="1" applyFont="1" applyBorder="1" applyAlignment="1">
      <alignment vertical="center" wrapText="1"/>
    </xf>
    <xf numFmtId="43" fontId="22" fillId="0" borderId="0" xfId="2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167" fontId="1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167" fontId="1" fillId="2" borderId="0" xfId="0" applyNumberFormat="1" applyFont="1" applyFill="1" applyAlignment="1">
      <alignment horizontal="center" vertical="center" wrapText="1"/>
    </xf>
    <xf numFmtId="167" fontId="1" fillId="2" borderId="0" xfId="0" applyNumberFormat="1" applyFont="1" applyFill="1" applyAlignment="1">
      <alignment horizontal="right" vertical="center" wrapText="1"/>
    </xf>
    <xf numFmtId="167" fontId="1" fillId="18" borderId="0" xfId="0" applyNumberFormat="1" applyFont="1" applyFill="1" applyAlignment="1">
      <alignment horizontal="right" vertical="center" wrapText="1"/>
    </xf>
    <xf numFmtId="4" fontId="1" fillId="2" borderId="0" xfId="0" applyNumberFormat="1" applyFont="1" applyFill="1" applyAlignment="1">
      <alignment horizontal="right" vertical="center" wrapText="1"/>
    </xf>
    <xf numFmtId="167" fontId="1" fillId="0" borderId="0" xfId="0" applyNumberFormat="1" applyFont="1" applyAlignment="1">
      <alignment horizontal="right" vertical="center" wrapText="1"/>
    </xf>
    <xf numFmtId="4" fontId="1" fillId="19" borderId="0" xfId="0" applyNumberFormat="1" applyFont="1" applyFill="1" applyAlignment="1">
      <alignment horizontal="right" vertical="center" wrapText="1"/>
    </xf>
    <xf numFmtId="4" fontId="1" fillId="19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vertical="center"/>
    </xf>
    <xf numFmtId="4" fontId="1" fillId="2" borderId="4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0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8" fontId="12" fillId="0" borderId="0" xfId="2" applyNumberFormat="1" applyFont="1" applyAlignment="1">
      <alignment vertical="center"/>
    </xf>
    <xf numFmtId="168" fontId="12" fillId="0" borderId="0" xfId="2" applyNumberFormat="1" applyFont="1" applyAlignment="1">
      <alignment horizontal="center" vertical="center"/>
    </xf>
    <xf numFmtId="168" fontId="6" fillId="0" borderId="0" xfId="2" applyNumberFormat="1" applyFont="1" applyBorder="1" applyAlignment="1">
      <alignment vertical="center"/>
    </xf>
    <xf numFmtId="169" fontId="6" fillId="2" borderId="0" xfId="2" applyNumberFormat="1" applyFont="1" applyFill="1" applyBorder="1" applyAlignment="1">
      <alignment vertical="center"/>
    </xf>
    <xf numFmtId="167" fontId="7" fillId="11" borderId="5" xfId="2" applyNumberFormat="1" applyFont="1" applyFill="1" applyBorder="1" applyAlignment="1">
      <alignment vertical="center" wrapText="1"/>
    </xf>
    <xf numFmtId="167" fontId="7" fillId="13" borderId="5" xfId="2" applyNumberFormat="1" applyFont="1" applyFill="1" applyBorder="1" applyAlignment="1">
      <alignment vertical="center" wrapText="1"/>
    </xf>
    <xf numFmtId="167" fontId="10" fillId="0" borderId="5" xfId="2" applyNumberFormat="1" applyFont="1" applyBorder="1" applyAlignment="1">
      <alignment vertical="center" wrapText="1"/>
    </xf>
    <xf numFmtId="167" fontId="10" fillId="2" borderId="5" xfId="2" applyNumberFormat="1" applyFont="1" applyFill="1" applyBorder="1" applyAlignment="1">
      <alignment vertical="center" wrapText="1"/>
    </xf>
    <xf numFmtId="167" fontId="12" fillId="0" borderId="5" xfId="2" applyNumberFormat="1" applyFont="1" applyBorder="1" applyAlignment="1">
      <alignment vertical="center" wrapText="1"/>
    </xf>
    <xf numFmtId="167" fontId="12" fillId="2" borderId="5" xfId="2" applyNumberFormat="1" applyFont="1" applyFill="1" applyBorder="1" applyAlignment="1">
      <alignment vertical="center" wrapText="1"/>
    </xf>
    <xf numFmtId="167" fontId="7" fillId="0" borderId="5" xfId="2" applyNumberFormat="1" applyFont="1" applyBorder="1" applyAlignment="1">
      <alignment vertical="center" wrapText="1"/>
    </xf>
    <xf numFmtId="167" fontId="7" fillId="2" borderId="5" xfId="2" applyNumberFormat="1" applyFont="1" applyFill="1" applyBorder="1" applyAlignment="1">
      <alignment vertical="center" wrapText="1"/>
    </xf>
    <xf numFmtId="167" fontId="1" fillId="14" borderId="5" xfId="0" applyNumberFormat="1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 wrapText="1"/>
    </xf>
    <xf numFmtId="167" fontId="7" fillId="17" borderId="5" xfId="2" applyNumberFormat="1" applyFont="1" applyFill="1" applyBorder="1" applyAlignment="1">
      <alignment vertical="center" wrapText="1"/>
    </xf>
    <xf numFmtId="167" fontId="12" fillId="9" borderId="5" xfId="2" applyNumberFormat="1" applyFont="1" applyFill="1" applyBorder="1" applyAlignment="1">
      <alignment vertical="center" wrapText="1"/>
    </xf>
    <xf numFmtId="167" fontId="12" fillId="2" borderId="5" xfId="2" applyNumberFormat="1" applyFont="1" applyFill="1" applyBorder="1" applyAlignment="1">
      <alignment horizontal="right" vertical="center" wrapText="1"/>
    </xf>
    <xf numFmtId="167" fontId="12" fillId="0" borderId="5" xfId="2" applyNumberFormat="1" applyFont="1" applyBorder="1" applyAlignment="1">
      <alignment horizontal="right" vertical="center" wrapText="1"/>
    </xf>
    <xf numFmtId="167" fontId="7" fillId="0" borderId="5" xfId="2" applyNumberFormat="1" applyFont="1" applyBorder="1" applyAlignment="1">
      <alignment horizontal="right" vertical="center" wrapText="1"/>
    </xf>
    <xf numFmtId="167" fontId="10" fillId="0" borderId="5" xfId="2" applyNumberFormat="1" applyFont="1" applyBorder="1" applyAlignment="1">
      <alignment horizontal="right" vertical="center" wrapText="1"/>
    </xf>
    <xf numFmtId="167" fontId="13" fillId="0" borderId="5" xfId="2" applyNumberFormat="1" applyFont="1" applyBorder="1" applyAlignment="1">
      <alignment horizontal="right" vertical="center" wrapText="1"/>
    </xf>
    <xf numFmtId="167" fontId="13" fillId="0" borderId="5" xfId="2" applyNumberFormat="1" applyFont="1" applyBorder="1" applyAlignment="1">
      <alignment vertical="center" wrapText="1"/>
    </xf>
    <xf numFmtId="167" fontId="13" fillId="2" borderId="5" xfId="2" applyNumberFormat="1" applyFont="1" applyFill="1" applyBorder="1" applyAlignment="1">
      <alignment vertical="center" wrapText="1"/>
    </xf>
    <xf numFmtId="167" fontId="10" fillId="0" borderId="5" xfId="2" applyNumberFormat="1" applyFont="1" applyBorder="1" applyAlignment="1">
      <alignment horizontal="right" wrapText="1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1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7" fontId="1" fillId="2" borderId="0" xfId="0" applyNumberFormat="1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0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167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167" fontId="1" fillId="0" borderId="0" xfId="0" applyNumberFormat="1" applyFont="1" applyAlignment="1">
      <alignment horizontal="right" vertical="center" wrapText="1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T248"/>
  <sheetViews>
    <sheetView tabSelected="1" view="pageBreakPreview" zoomScale="70" zoomScaleNormal="70" zoomScaleSheetLayoutView="70" workbookViewId="0">
      <selection activeCell="K22" sqref="K22"/>
    </sheetView>
  </sheetViews>
  <sheetFormatPr defaultRowHeight="20.25" outlineLevelRow="1"/>
  <cols>
    <col min="1" max="1" width="93.28515625" style="1" customWidth="1"/>
    <col min="2" max="2" width="11.28515625" style="2" customWidth="1"/>
    <col min="3" max="3" width="17" style="3" customWidth="1"/>
    <col min="4" max="5" width="18.5703125" style="7" customWidth="1"/>
    <col min="6" max="6" width="20.28515625" style="8" customWidth="1"/>
    <col min="7" max="9" width="18.5703125" style="1" customWidth="1"/>
    <col min="10" max="10" width="18.5703125" style="120" customWidth="1"/>
    <col min="11" max="11" width="28.140625" style="1" customWidth="1"/>
    <col min="12" max="12" width="38.5703125" style="1" bestFit="1" customWidth="1"/>
    <col min="13" max="13" width="23.42578125" style="1" bestFit="1" customWidth="1"/>
    <col min="14" max="14" width="25.140625" style="1" bestFit="1" customWidth="1"/>
    <col min="15" max="15" width="33" style="1" bestFit="1" customWidth="1"/>
    <col min="16" max="16" width="25.140625" style="1" bestFit="1" customWidth="1"/>
    <col min="17" max="17" width="17.5703125" style="1" customWidth="1"/>
    <col min="18" max="18" width="16.28515625" style="1" customWidth="1"/>
    <col min="19" max="19" width="14.7109375" style="1" customWidth="1"/>
    <col min="20" max="20" width="17.42578125" style="1" customWidth="1"/>
    <col min="21" max="16384" width="9.140625" style="1"/>
  </cols>
  <sheetData>
    <row r="1" spans="1:11">
      <c r="A1" s="1" t="s">
        <v>0</v>
      </c>
      <c r="D1" s="4"/>
      <c r="E1" s="4"/>
      <c r="F1" s="5"/>
      <c r="G1" s="6"/>
      <c r="H1" s="6" t="s">
        <v>1</v>
      </c>
      <c r="I1" s="5"/>
      <c r="J1" s="121"/>
      <c r="K1" s="8"/>
    </row>
    <row r="2" spans="1:11">
      <c r="A2" s="1" t="s">
        <v>2</v>
      </c>
      <c r="D2" s="4"/>
      <c r="E2" s="4"/>
      <c r="F2" s="5"/>
      <c r="G2" s="6"/>
      <c r="H2" s="6"/>
      <c r="I2" s="5"/>
      <c r="J2" s="121"/>
      <c r="K2" s="8"/>
    </row>
    <row r="3" spans="1:11">
      <c r="A3" s="1" t="s">
        <v>3</v>
      </c>
      <c r="D3" s="4"/>
      <c r="E3" s="4"/>
      <c r="F3" s="5"/>
      <c r="G3" s="6"/>
      <c r="H3" s="6" t="s">
        <v>4</v>
      </c>
      <c r="I3" s="5"/>
      <c r="J3" s="121"/>
      <c r="K3" s="8"/>
    </row>
    <row r="4" spans="1:11">
      <c r="A4" s="1" t="s">
        <v>5</v>
      </c>
      <c r="D4" s="4"/>
      <c r="E4" s="4"/>
      <c r="F4" s="5"/>
      <c r="G4" s="6"/>
      <c r="H4" s="6" t="s">
        <v>368</v>
      </c>
      <c r="I4" s="5"/>
      <c r="J4" s="121"/>
      <c r="K4" s="8"/>
    </row>
    <row r="5" spans="1:11" ht="21" thickBot="1">
      <c r="A5" s="1" t="s">
        <v>367</v>
      </c>
      <c r="D5" s="4"/>
      <c r="E5" s="4"/>
      <c r="F5" s="5"/>
      <c r="G5" s="6"/>
      <c r="H5" s="6"/>
      <c r="I5" s="5"/>
      <c r="J5" s="121"/>
      <c r="K5" s="8"/>
    </row>
    <row r="6" spans="1:11">
      <c r="A6" s="1" t="s">
        <v>0</v>
      </c>
      <c r="D6" s="4"/>
      <c r="E6" s="4"/>
      <c r="F6" s="5"/>
      <c r="G6" s="6"/>
      <c r="I6" s="155" t="s">
        <v>6</v>
      </c>
      <c r="J6" s="155"/>
      <c r="K6" s="128"/>
    </row>
    <row r="7" spans="1:11">
      <c r="A7" s="1" t="s">
        <v>7</v>
      </c>
      <c r="C7" s="7"/>
      <c r="D7" s="4"/>
      <c r="E7" s="4"/>
      <c r="F7" s="5"/>
      <c r="G7" s="5"/>
      <c r="H7" s="8"/>
      <c r="I7" s="156" t="s">
        <v>8</v>
      </c>
      <c r="J7" s="156"/>
      <c r="K7" s="129"/>
    </row>
    <row r="8" spans="1:11">
      <c r="A8" s="1" t="s">
        <v>3</v>
      </c>
      <c r="C8" s="7"/>
      <c r="D8" s="4"/>
      <c r="E8" s="4"/>
      <c r="F8" s="5"/>
      <c r="G8" s="5"/>
      <c r="H8" s="8"/>
      <c r="I8" s="156" t="s">
        <v>9</v>
      </c>
      <c r="J8" s="156"/>
      <c r="K8" s="129"/>
    </row>
    <row r="9" spans="1:11">
      <c r="A9" s="1" t="s">
        <v>11</v>
      </c>
      <c r="C9" s="7"/>
      <c r="D9" s="4"/>
      <c r="E9" s="4"/>
      <c r="F9" s="5"/>
      <c r="G9" s="5"/>
      <c r="H9" s="8"/>
      <c r="I9" s="156" t="s">
        <v>12</v>
      </c>
      <c r="J9" s="156"/>
      <c r="K9" s="129" t="s">
        <v>10</v>
      </c>
    </row>
    <row r="10" spans="1:11" ht="21" thickBot="1">
      <c r="A10" s="1" t="s">
        <v>367</v>
      </c>
      <c r="C10" s="7"/>
      <c r="D10" s="4"/>
      <c r="E10" s="4"/>
      <c r="F10" s="5"/>
      <c r="G10" s="5"/>
      <c r="H10" s="8"/>
      <c r="I10" s="157" t="s">
        <v>13</v>
      </c>
      <c r="J10" s="157"/>
      <c r="K10" s="130"/>
    </row>
    <row r="11" spans="1:11">
      <c r="C11" s="7"/>
      <c r="D11" s="4"/>
      <c r="E11" s="4"/>
      <c r="F11" s="5"/>
      <c r="G11" s="5"/>
      <c r="H11" s="5"/>
      <c r="I11" s="5"/>
      <c r="J11" s="121"/>
      <c r="K11" s="8"/>
    </row>
    <row r="12" spans="1:11" ht="21" thickBot="1">
      <c r="C12" s="9"/>
      <c r="D12" s="9"/>
      <c r="E12" s="9"/>
      <c r="F12" s="9"/>
      <c r="G12" s="5"/>
      <c r="H12" s="5"/>
      <c r="I12" s="158"/>
      <c r="J12" s="158"/>
      <c r="K12" s="8"/>
    </row>
    <row r="13" spans="1:11" s="8" customFormat="1" ht="21" thickBot="1">
      <c r="A13" s="10" t="s">
        <v>14</v>
      </c>
      <c r="B13" s="159">
        <v>2026</v>
      </c>
      <c r="C13" s="159"/>
      <c r="D13" s="159"/>
      <c r="E13" s="159"/>
      <c r="F13" s="159"/>
      <c r="G13" s="159"/>
      <c r="H13" s="159"/>
      <c r="I13" s="160" t="s">
        <v>15</v>
      </c>
      <c r="J13" s="160"/>
      <c r="K13" s="160"/>
    </row>
    <row r="14" spans="1:11" s="8" customFormat="1" ht="51" customHeight="1" thickBot="1">
      <c r="A14" s="11" t="s">
        <v>16</v>
      </c>
      <c r="B14" s="161" t="s">
        <v>17</v>
      </c>
      <c r="C14" s="161"/>
      <c r="D14" s="161"/>
      <c r="E14" s="161"/>
      <c r="F14" s="161"/>
      <c r="G14" s="161"/>
      <c r="H14" s="161"/>
      <c r="I14" s="162" t="s">
        <v>18</v>
      </c>
      <c r="J14" s="162"/>
      <c r="K14" s="12">
        <v>33578224</v>
      </c>
    </row>
    <row r="15" spans="1:11" ht="21" thickBot="1">
      <c r="A15" s="11" t="s">
        <v>19</v>
      </c>
      <c r="B15" s="161" t="s">
        <v>20</v>
      </c>
      <c r="C15" s="161"/>
      <c r="D15" s="161"/>
      <c r="E15" s="161"/>
      <c r="F15" s="161"/>
      <c r="G15" s="161"/>
      <c r="H15" s="161"/>
      <c r="I15" s="162" t="s">
        <v>21</v>
      </c>
      <c r="J15" s="162"/>
      <c r="K15" s="12">
        <v>150</v>
      </c>
    </row>
    <row r="16" spans="1:11" ht="21" thickBot="1">
      <c r="A16" s="11" t="s">
        <v>22</v>
      </c>
      <c r="B16" s="161" t="s">
        <v>23</v>
      </c>
      <c r="C16" s="161"/>
      <c r="D16" s="161"/>
      <c r="E16" s="161"/>
      <c r="F16" s="161"/>
      <c r="G16" s="161"/>
      <c r="H16" s="161"/>
      <c r="I16" s="162" t="s">
        <v>24</v>
      </c>
      <c r="J16" s="162"/>
      <c r="K16" s="12">
        <v>2610490000</v>
      </c>
    </row>
    <row r="17" spans="1:17" ht="21" thickBot="1">
      <c r="A17" s="11" t="s">
        <v>25</v>
      </c>
      <c r="B17" s="161" t="s">
        <v>26</v>
      </c>
      <c r="C17" s="161"/>
      <c r="D17" s="161"/>
      <c r="E17" s="161"/>
      <c r="F17" s="161"/>
      <c r="G17" s="161"/>
      <c r="H17" s="161"/>
      <c r="I17" s="162" t="s">
        <v>27</v>
      </c>
      <c r="J17" s="162"/>
      <c r="K17" s="12"/>
    </row>
    <row r="18" spans="1:17" ht="21" thickBot="1">
      <c r="A18" s="11" t="s">
        <v>28</v>
      </c>
      <c r="B18" s="161" t="s">
        <v>29</v>
      </c>
      <c r="C18" s="161"/>
      <c r="D18" s="161"/>
      <c r="E18" s="161"/>
      <c r="F18" s="161"/>
      <c r="G18" s="161"/>
      <c r="H18" s="161"/>
      <c r="I18" s="162" t="s">
        <v>30</v>
      </c>
      <c r="J18" s="162"/>
      <c r="K18" s="12"/>
    </row>
    <row r="19" spans="1:17" ht="21" thickBot="1">
      <c r="A19" s="11" t="s">
        <v>31</v>
      </c>
      <c r="B19" s="161" t="s">
        <v>32</v>
      </c>
      <c r="C19" s="161"/>
      <c r="D19" s="161"/>
      <c r="E19" s="161"/>
      <c r="F19" s="161"/>
      <c r="G19" s="161"/>
      <c r="H19" s="161"/>
      <c r="I19" s="162" t="s">
        <v>33</v>
      </c>
      <c r="J19" s="162"/>
      <c r="K19" s="13" t="s">
        <v>34</v>
      </c>
    </row>
    <row r="20" spans="1:17" ht="21" thickBot="1">
      <c r="A20" s="11" t="s">
        <v>35</v>
      </c>
      <c r="B20" s="161" t="s">
        <v>36</v>
      </c>
      <c r="C20" s="161"/>
      <c r="D20" s="161"/>
      <c r="E20" s="161"/>
      <c r="F20" s="161"/>
      <c r="G20" s="161"/>
      <c r="H20" s="161"/>
      <c r="I20" s="14"/>
      <c r="J20" s="122"/>
      <c r="K20" s="12"/>
    </row>
    <row r="21" spans="1:17" ht="21" thickBot="1">
      <c r="A21" s="11" t="s">
        <v>37</v>
      </c>
      <c r="B21" s="161" t="s">
        <v>38</v>
      </c>
      <c r="C21" s="161"/>
      <c r="D21" s="161"/>
      <c r="E21" s="161"/>
      <c r="F21" s="161"/>
      <c r="G21" s="161"/>
      <c r="H21" s="161"/>
      <c r="I21" s="14"/>
      <c r="J21" s="122"/>
      <c r="K21" s="12"/>
    </row>
    <row r="22" spans="1:17" ht="44.25" customHeight="1" thickBot="1">
      <c r="A22" s="11" t="s">
        <v>39</v>
      </c>
      <c r="B22" s="161">
        <v>821</v>
      </c>
      <c r="C22" s="161"/>
      <c r="D22" s="161"/>
      <c r="E22" s="161"/>
      <c r="F22" s="161"/>
      <c r="G22" s="161"/>
      <c r="H22" s="161"/>
      <c r="I22" s="162" t="s">
        <v>40</v>
      </c>
      <c r="J22" s="162"/>
      <c r="K22" s="12"/>
    </row>
    <row r="23" spans="1:17" ht="44.25" customHeight="1" thickBot="1">
      <c r="A23" s="11" t="s">
        <v>41</v>
      </c>
      <c r="B23" s="161" t="s">
        <v>42</v>
      </c>
      <c r="C23" s="161"/>
      <c r="D23" s="161"/>
      <c r="E23" s="161"/>
      <c r="F23" s="161"/>
      <c r="G23" s="161"/>
      <c r="H23" s="161"/>
      <c r="I23" s="162" t="s">
        <v>43</v>
      </c>
      <c r="J23" s="162"/>
      <c r="K23" s="12"/>
    </row>
    <row r="24" spans="1:17" ht="27.75" customHeight="1" thickBot="1">
      <c r="A24" s="11" t="s">
        <v>44</v>
      </c>
      <c r="B24" s="168" t="s">
        <v>45</v>
      </c>
      <c r="C24" s="168"/>
      <c r="D24" s="168"/>
      <c r="E24" s="168"/>
      <c r="F24" s="168"/>
      <c r="G24" s="168"/>
      <c r="H24" s="168"/>
      <c r="I24" s="15"/>
      <c r="J24" s="16"/>
      <c r="K24" s="15"/>
    </row>
    <row r="25" spans="1:17" ht="21" thickBot="1">
      <c r="A25" s="11" t="s">
        <v>46</v>
      </c>
      <c r="B25" s="161" t="s">
        <v>47</v>
      </c>
      <c r="C25" s="161"/>
      <c r="D25" s="161"/>
      <c r="E25" s="161"/>
      <c r="F25" s="161"/>
      <c r="G25" s="161"/>
      <c r="H25" s="161"/>
      <c r="I25" s="8"/>
      <c r="J25" s="17"/>
      <c r="K25" s="8"/>
      <c r="O25" s="18"/>
      <c r="Q25" s="19"/>
    </row>
    <row r="26" spans="1:17">
      <c r="A26" s="20"/>
      <c r="B26" s="21"/>
      <c r="J26" s="17"/>
      <c r="L26" s="1" t="s">
        <v>362</v>
      </c>
      <c r="M26" s="131">
        <f>F55+F70+F99</f>
        <v>161000.71880999999</v>
      </c>
    </row>
    <row r="27" spans="1:17" ht="25.5" customHeight="1">
      <c r="A27" s="169" t="s">
        <v>356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8" t="s">
        <v>363</v>
      </c>
      <c r="M27" s="131">
        <f>F56+F71+F100</f>
        <v>35078.617288999994</v>
      </c>
      <c r="N27" s="18"/>
    </row>
    <row r="28" spans="1:17">
      <c r="A28" s="22"/>
      <c r="B28" s="21"/>
      <c r="C28" s="22"/>
      <c r="D28" s="126"/>
      <c r="E28" s="126"/>
      <c r="F28" s="126"/>
      <c r="G28" s="22"/>
      <c r="H28" s="22"/>
      <c r="I28" s="22"/>
      <c r="J28" s="23"/>
      <c r="K28" s="24"/>
      <c r="L28" s="18" t="s">
        <v>364</v>
      </c>
      <c r="M28" s="131">
        <f>F78+F102+F125</f>
        <v>36142.657986999991</v>
      </c>
      <c r="N28" s="18"/>
    </row>
    <row r="29" spans="1:17" s="8" customFormat="1" ht="25.5" customHeight="1">
      <c r="A29" s="170" t="s">
        <v>48</v>
      </c>
      <c r="B29" s="172" t="s">
        <v>49</v>
      </c>
      <c r="C29" s="164" t="s">
        <v>50</v>
      </c>
      <c r="D29" s="173" t="s">
        <v>359</v>
      </c>
      <c r="E29" s="163" t="s">
        <v>358</v>
      </c>
      <c r="F29" s="171" t="s">
        <v>357</v>
      </c>
      <c r="G29" s="164" t="s">
        <v>51</v>
      </c>
      <c r="H29" s="164"/>
      <c r="I29" s="164"/>
      <c r="J29" s="164"/>
      <c r="K29" s="164" t="s">
        <v>52</v>
      </c>
      <c r="L29" s="8" t="s">
        <v>365</v>
      </c>
      <c r="M29" s="132">
        <f>F79+F103+F129</f>
        <v>8612.7028800000007</v>
      </c>
      <c r="N29" s="7"/>
      <c r="P29" s="15"/>
      <c r="Q29" s="165"/>
    </row>
    <row r="30" spans="1:17" s="8" customFormat="1" ht="79.5" customHeight="1">
      <c r="A30" s="170"/>
      <c r="B30" s="172"/>
      <c r="C30" s="164"/>
      <c r="D30" s="173"/>
      <c r="E30" s="163"/>
      <c r="F30" s="171"/>
      <c r="G30" s="25" t="s">
        <v>53</v>
      </c>
      <c r="H30" s="25" t="s">
        <v>54</v>
      </c>
      <c r="I30" s="25" t="s">
        <v>55</v>
      </c>
      <c r="J30" s="26" t="s">
        <v>56</v>
      </c>
      <c r="K30" s="164"/>
      <c r="L30" s="27" t="s">
        <v>100</v>
      </c>
      <c r="M30" s="131">
        <f>F72+F101+F124</f>
        <v>2426.2439999999997</v>
      </c>
      <c r="N30" s="28"/>
      <c r="P30" s="29"/>
      <c r="Q30" s="165"/>
    </row>
    <row r="31" spans="1:17" s="8" customFormat="1">
      <c r="A31" s="30">
        <v>1</v>
      </c>
      <c r="B31" s="31">
        <v>2</v>
      </c>
      <c r="C31" s="32">
        <v>3</v>
      </c>
      <c r="D31" s="33">
        <v>4</v>
      </c>
      <c r="E31" s="127">
        <v>5</v>
      </c>
      <c r="F31" s="124">
        <v>6</v>
      </c>
      <c r="G31" s="125">
        <v>7</v>
      </c>
      <c r="H31" s="125">
        <v>8</v>
      </c>
      <c r="I31" s="125">
        <v>9</v>
      </c>
      <c r="J31" s="125">
        <v>10</v>
      </c>
      <c r="K31" s="125">
        <v>11</v>
      </c>
      <c r="L31" s="8" t="s">
        <v>106</v>
      </c>
      <c r="M31" s="131">
        <f>F80+F104+F135</f>
        <v>7255.5238790000003</v>
      </c>
    </row>
    <row r="32" spans="1:17" s="6" customFormat="1">
      <c r="A32" s="35" t="s">
        <v>57</v>
      </c>
      <c r="B32" s="36">
        <v>1</v>
      </c>
      <c r="C32" s="37">
        <v>1000</v>
      </c>
      <c r="D32" s="38" t="s">
        <v>58</v>
      </c>
      <c r="E32" s="38"/>
      <c r="F32" s="38"/>
      <c r="G32" s="38"/>
      <c r="H32" s="38"/>
      <c r="I32" s="38"/>
      <c r="J32" s="38"/>
      <c r="K32" s="38"/>
      <c r="L32" s="8" t="s">
        <v>366</v>
      </c>
      <c r="M32" s="131">
        <f>F106+F140</f>
        <v>36896.922550000003</v>
      </c>
      <c r="N32" s="39"/>
      <c r="P32" s="39"/>
      <c r="Q32" s="39"/>
    </row>
    <row r="33" spans="1:18" s="47" customFormat="1">
      <c r="A33" s="40" t="s">
        <v>59</v>
      </c>
      <c r="B33" s="41">
        <v>2</v>
      </c>
      <c r="C33" s="42">
        <v>1010</v>
      </c>
      <c r="D33" s="135">
        <v>310515.7</v>
      </c>
      <c r="E33" s="135">
        <v>316412.70506000001</v>
      </c>
      <c r="F33" s="135">
        <v>322038.86137</v>
      </c>
      <c r="G33" s="135">
        <v>72602.455809999985</v>
      </c>
      <c r="H33" s="135">
        <v>78990.33851999999</v>
      </c>
      <c r="I33" s="135">
        <v>83376.408519999997</v>
      </c>
      <c r="J33" s="135">
        <v>87069.658519999997</v>
      </c>
      <c r="K33" s="43"/>
      <c r="L33" s="44"/>
      <c r="M33" s="44"/>
      <c r="N33" s="44"/>
      <c r="O33" s="45"/>
      <c r="P33" s="46"/>
      <c r="Q33" s="46"/>
      <c r="R33" s="6"/>
    </row>
    <row r="34" spans="1:18" s="47" customFormat="1" ht="60.75">
      <c r="A34" s="48" t="s">
        <v>60</v>
      </c>
      <c r="B34" s="49">
        <v>3</v>
      </c>
      <c r="C34" s="50">
        <v>1020</v>
      </c>
      <c r="D34" s="136">
        <v>0</v>
      </c>
      <c r="E34" s="136">
        <v>107.93272</v>
      </c>
      <c r="F34" s="136">
        <v>468.87527999999998</v>
      </c>
      <c r="G34" s="136">
        <v>100.07904000000002</v>
      </c>
      <c r="H34" s="136">
        <v>122.93208</v>
      </c>
      <c r="I34" s="136">
        <v>122.93208</v>
      </c>
      <c r="J34" s="136">
        <v>122.93208</v>
      </c>
      <c r="K34" s="51"/>
      <c r="L34" s="52">
        <f>F34-F54</f>
        <v>0</v>
      </c>
      <c r="M34" s="52">
        <f>G34-G54</f>
        <v>0</v>
      </c>
      <c r="N34" s="52">
        <f>H34-H54</f>
        <v>0</v>
      </c>
      <c r="O34" s="52">
        <f>I34-I54</f>
        <v>0</v>
      </c>
      <c r="P34" s="52">
        <f>J34-J54</f>
        <v>0</v>
      </c>
      <c r="Q34" s="39"/>
      <c r="R34" s="6"/>
    </row>
    <row r="35" spans="1:18" s="47" customFormat="1" ht="40.5">
      <c r="A35" s="48" t="s">
        <v>61</v>
      </c>
      <c r="B35" s="49">
        <f>B34+1</f>
        <v>4</v>
      </c>
      <c r="C35" s="50">
        <v>1030</v>
      </c>
      <c r="D35" s="136">
        <v>247941.2</v>
      </c>
      <c r="E35" s="136">
        <v>247026.72034</v>
      </c>
      <c r="F35" s="136">
        <v>244913.35904000001</v>
      </c>
      <c r="G35" s="136">
        <v>50167.004719999997</v>
      </c>
      <c r="H35" s="136">
        <v>64915.451439999997</v>
      </c>
      <c r="I35" s="136">
        <v>64915.451439999997</v>
      </c>
      <c r="J35" s="136">
        <v>64915.451439999997</v>
      </c>
      <c r="K35" s="51"/>
      <c r="L35" s="52">
        <f>F35+F51-F69-F162</f>
        <v>0</v>
      </c>
      <c r="M35" s="52">
        <f>G35+G51-G69-G162</f>
        <v>0</v>
      </c>
      <c r="N35" s="52">
        <f>H35+H51-H69-H162</f>
        <v>0</v>
      </c>
      <c r="O35" s="52">
        <f>I35+I51-I69-I162</f>
        <v>0</v>
      </c>
      <c r="P35" s="52">
        <f>J35+J51-J69-J162</f>
        <v>0</v>
      </c>
      <c r="Q35" s="39"/>
      <c r="R35" s="6"/>
    </row>
    <row r="36" spans="1:18" s="47" customFormat="1" ht="25.5">
      <c r="A36" s="48" t="s">
        <v>62</v>
      </c>
      <c r="B36" s="49">
        <f t="shared" ref="B36:B99" si="0">B35+1</f>
        <v>5</v>
      </c>
      <c r="C36" s="50">
        <v>1040</v>
      </c>
      <c r="D36" s="136">
        <v>21096.9</v>
      </c>
      <c r="E36" s="136">
        <v>30017.779999999995</v>
      </c>
      <c r="F36" s="136">
        <v>35847.69</v>
      </c>
      <c r="G36" s="136">
        <v>12347.81</v>
      </c>
      <c r="H36" s="136">
        <v>6744.83</v>
      </c>
      <c r="I36" s="136">
        <v>5630.9000000000005</v>
      </c>
      <c r="J36" s="136">
        <v>11124.149999999998</v>
      </c>
      <c r="K36" s="51"/>
      <c r="L36" s="52">
        <f>F36-F140</f>
        <v>0</v>
      </c>
      <c r="M36" s="52">
        <f>G36-G140</f>
        <v>0</v>
      </c>
      <c r="N36" s="52">
        <f>H36-H140</f>
        <v>0</v>
      </c>
      <c r="O36" s="52">
        <f>I36-I140</f>
        <v>0</v>
      </c>
      <c r="P36" s="52">
        <f>J36-J140</f>
        <v>0</v>
      </c>
      <c r="Q36" s="39"/>
      <c r="R36" s="6"/>
    </row>
    <row r="37" spans="1:18" s="59" customFormat="1" ht="25.5" outlineLevel="1">
      <c r="A37" s="53" t="s">
        <v>63</v>
      </c>
      <c r="B37" s="54">
        <f t="shared" si="0"/>
        <v>6</v>
      </c>
      <c r="C37" s="54" t="s">
        <v>64</v>
      </c>
      <c r="D37" s="137">
        <v>21096.9</v>
      </c>
      <c r="E37" s="137">
        <v>30017.779999999995</v>
      </c>
      <c r="F37" s="138">
        <v>35847.69</v>
      </c>
      <c r="G37" s="138">
        <v>12347.81</v>
      </c>
      <c r="H37" s="138">
        <v>6744.83</v>
      </c>
      <c r="I37" s="138">
        <v>5630.9000000000005</v>
      </c>
      <c r="J37" s="138">
        <v>11124.149999999998</v>
      </c>
      <c r="K37" s="55"/>
      <c r="L37" s="56"/>
      <c r="M37" s="56"/>
      <c r="N37" s="56"/>
      <c r="O37" s="57"/>
      <c r="P37" s="57"/>
      <c r="Q37" s="57"/>
      <c r="R37" s="58"/>
    </row>
    <row r="38" spans="1:18" s="59" customFormat="1" outlineLevel="1">
      <c r="A38" s="53" t="s">
        <v>65</v>
      </c>
      <c r="B38" s="54">
        <f t="shared" si="0"/>
        <v>7</v>
      </c>
      <c r="C38" s="54" t="s">
        <v>66</v>
      </c>
      <c r="D38" s="138">
        <v>0</v>
      </c>
      <c r="E38" s="138">
        <v>0</v>
      </c>
      <c r="F38" s="138">
        <v>0</v>
      </c>
      <c r="G38" s="138">
        <v>0</v>
      </c>
      <c r="H38" s="138">
        <v>0</v>
      </c>
      <c r="I38" s="138">
        <v>0</v>
      </c>
      <c r="J38" s="138">
        <v>0</v>
      </c>
      <c r="K38" s="55"/>
      <c r="L38" s="57"/>
      <c r="M38" s="57"/>
      <c r="N38" s="57"/>
      <c r="O38" s="57"/>
      <c r="P38" s="57"/>
      <c r="Q38" s="57"/>
      <c r="R38" s="58"/>
    </row>
    <row r="39" spans="1:18" s="59" customFormat="1" outlineLevel="1">
      <c r="A39" s="53" t="s">
        <v>67</v>
      </c>
      <c r="B39" s="54">
        <f t="shared" si="0"/>
        <v>8</v>
      </c>
      <c r="C39" s="54" t="s">
        <v>68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55"/>
      <c r="L39" s="57"/>
      <c r="M39" s="57"/>
      <c r="N39" s="57"/>
      <c r="O39" s="57"/>
      <c r="P39" s="57"/>
      <c r="Q39" s="57"/>
      <c r="R39" s="58"/>
    </row>
    <row r="40" spans="1:18" s="47" customFormat="1" ht="40.5">
      <c r="A40" s="48" t="s">
        <v>69</v>
      </c>
      <c r="B40" s="49">
        <f t="shared" si="0"/>
        <v>9</v>
      </c>
      <c r="C40" s="50">
        <v>1050</v>
      </c>
      <c r="D40" s="136">
        <v>15715.1</v>
      </c>
      <c r="E40" s="136">
        <v>14707.6</v>
      </c>
      <c r="F40" s="136">
        <v>32308.5</v>
      </c>
      <c r="G40" s="136">
        <v>5927.125</v>
      </c>
      <c r="H40" s="136">
        <v>5727.125</v>
      </c>
      <c r="I40" s="136">
        <v>11227.125</v>
      </c>
      <c r="J40" s="136">
        <v>9427.125</v>
      </c>
      <c r="K40" s="51"/>
      <c r="L40" s="52">
        <f>F40-F121-F150</f>
        <v>0</v>
      </c>
      <c r="M40" s="52">
        <f>G40-G121-G150</f>
        <v>0</v>
      </c>
      <c r="N40" s="52">
        <f>H40-H121-H150</f>
        <v>0</v>
      </c>
      <c r="O40" s="52">
        <f>I40-I121-I150</f>
        <v>0</v>
      </c>
      <c r="P40" s="52">
        <f>J40-J121-J150</f>
        <v>0</v>
      </c>
      <c r="Q40" s="39"/>
      <c r="R40" s="6"/>
    </row>
    <row r="41" spans="1:18" s="47" customFormat="1" ht="25.5">
      <c r="A41" s="48" t="s">
        <v>70</v>
      </c>
      <c r="B41" s="49">
        <f t="shared" si="0"/>
        <v>10</v>
      </c>
      <c r="C41" s="50">
        <v>1060</v>
      </c>
      <c r="D41" s="136">
        <v>25762.5</v>
      </c>
      <c r="E41" s="136">
        <v>24552.671999999999</v>
      </c>
      <c r="F41" s="136">
        <v>8500.4370500000005</v>
      </c>
      <c r="G41" s="136">
        <v>4060.43705</v>
      </c>
      <c r="H41" s="136">
        <v>1480</v>
      </c>
      <c r="I41" s="136">
        <v>1480</v>
      </c>
      <c r="J41" s="136">
        <v>1480</v>
      </c>
      <c r="K41" s="51"/>
      <c r="L41" s="52">
        <f>F41+F52-F98-F163</f>
        <v>0</v>
      </c>
      <c r="M41" s="52">
        <f>G41+G52-G98-G163</f>
        <v>0</v>
      </c>
      <c r="N41" s="52">
        <f>H41+H52-H98-H163</f>
        <v>0</v>
      </c>
      <c r="O41" s="52">
        <f>I41+I52-I98-I163</f>
        <v>0</v>
      </c>
      <c r="P41" s="52">
        <f>J41+J52-J98-J163</f>
        <v>0</v>
      </c>
      <c r="Q41" s="39"/>
      <c r="R41" s="6"/>
    </row>
    <row r="42" spans="1:18" s="63" customFormat="1" outlineLevel="1">
      <c r="A42" s="60" t="s">
        <v>71</v>
      </c>
      <c r="B42" s="54">
        <f t="shared" si="0"/>
        <v>11</v>
      </c>
      <c r="C42" s="61" t="s">
        <v>72</v>
      </c>
      <c r="D42" s="139">
        <v>763.1</v>
      </c>
      <c r="E42" s="139">
        <v>793</v>
      </c>
      <c r="F42" s="140">
        <v>800</v>
      </c>
      <c r="G42" s="140">
        <v>200</v>
      </c>
      <c r="H42" s="140">
        <v>200</v>
      </c>
      <c r="I42" s="140">
        <v>200</v>
      </c>
      <c r="J42" s="140">
        <v>200</v>
      </c>
      <c r="K42" s="62"/>
      <c r="L42" s="39"/>
      <c r="N42" s="39"/>
      <c r="O42" s="39"/>
      <c r="P42" s="39"/>
      <c r="Q42" s="39" t="s">
        <v>73</v>
      </c>
    </row>
    <row r="43" spans="1:18" s="63" customFormat="1" outlineLevel="1">
      <c r="A43" s="60" t="s">
        <v>74</v>
      </c>
      <c r="B43" s="54">
        <f t="shared" si="0"/>
        <v>12</v>
      </c>
      <c r="C43" s="61" t="s">
        <v>75</v>
      </c>
      <c r="D43" s="139">
        <v>12.5</v>
      </c>
      <c r="E43" s="139">
        <v>0</v>
      </c>
      <c r="F43" s="140">
        <v>0</v>
      </c>
      <c r="G43" s="140">
        <v>0</v>
      </c>
      <c r="H43" s="140">
        <v>0</v>
      </c>
      <c r="I43" s="140">
        <v>0</v>
      </c>
      <c r="J43" s="140">
        <v>0</v>
      </c>
      <c r="K43" s="62"/>
      <c r="L43" s="39"/>
      <c r="N43" s="39"/>
      <c r="O43" s="39"/>
      <c r="P43" s="39"/>
      <c r="Q43" s="39"/>
    </row>
    <row r="44" spans="1:18" s="63" customFormat="1" outlineLevel="1">
      <c r="A44" s="60" t="s">
        <v>76</v>
      </c>
      <c r="B44" s="54">
        <f t="shared" si="0"/>
        <v>13</v>
      </c>
      <c r="C44" s="61" t="s">
        <v>77</v>
      </c>
      <c r="D44" s="139">
        <v>949.1</v>
      </c>
      <c r="E44" s="139">
        <v>3828.902</v>
      </c>
      <c r="F44" s="140">
        <v>3540</v>
      </c>
      <c r="G44" s="140">
        <v>600</v>
      </c>
      <c r="H44" s="140">
        <v>980</v>
      </c>
      <c r="I44" s="140">
        <v>980</v>
      </c>
      <c r="J44" s="140">
        <v>980</v>
      </c>
      <c r="K44" s="62"/>
      <c r="L44" s="39"/>
      <c r="N44" s="39"/>
      <c r="O44" s="39"/>
      <c r="P44" s="39"/>
      <c r="Q44" s="39" t="s">
        <v>78</v>
      </c>
    </row>
    <row r="45" spans="1:18" s="63" customFormat="1" outlineLevel="1">
      <c r="A45" s="60" t="s">
        <v>79</v>
      </c>
      <c r="B45" s="54">
        <f t="shared" si="0"/>
        <v>14</v>
      </c>
      <c r="C45" s="61" t="s">
        <v>80</v>
      </c>
      <c r="D45" s="139">
        <v>2249.3000000000002</v>
      </c>
      <c r="E45" s="139">
        <v>2394.6</v>
      </c>
      <c r="F45" s="140">
        <v>2641.5</v>
      </c>
      <c r="G45" s="140">
        <v>1741.5</v>
      </c>
      <c r="H45" s="140">
        <v>300</v>
      </c>
      <c r="I45" s="140">
        <v>300</v>
      </c>
      <c r="J45" s="140">
        <v>300</v>
      </c>
      <c r="K45" s="62"/>
      <c r="L45" s="39"/>
      <c r="M45" s="39"/>
      <c r="N45" s="39"/>
      <c r="O45" s="39"/>
      <c r="P45" s="39"/>
      <c r="Q45" s="39" t="s">
        <v>81</v>
      </c>
    </row>
    <row r="46" spans="1:18" s="63" customFormat="1" outlineLevel="1">
      <c r="A46" s="60" t="s">
        <v>82</v>
      </c>
      <c r="B46" s="54">
        <f t="shared" si="0"/>
        <v>15</v>
      </c>
      <c r="C46" s="61" t="s">
        <v>83</v>
      </c>
      <c r="D46" s="139">
        <v>0</v>
      </c>
      <c r="E46" s="139">
        <v>0</v>
      </c>
      <c r="F46" s="140">
        <v>0</v>
      </c>
      <c r="G46" s="140">
        <v>0</v>
      </c>
      <c r="H46" s="140">
        <v>0</v>
      </c>
      <c r="I46" s="140">
        <v>0</v>
      </c>
      <c r="J46" s="140">
        <v>0</v>
      </c>
      <c r="K46" s="62"/>
      <c r="L46" s="39"/>
      <c r="M46" s="39"/>
      <c r="N46" s="39"/>
      <c r="O46" s="39"/>
      <c r="P46" s="39"/>
      <c r="Q46" s="39"/>
      <c r="R46" s="64"/>
    </row>
    <row r="47" spans="1:18" s="63" customFormat="1" ht="60.75" outlineLevel="1">
      <c r="A47" s="60" t="s">
        <v>84</v>
      </c>
      <c r="B47" s="54">
        <f t="shared" si="0"/>
        <v>16</v>
      </c>
      <c r="C47" s="61" t="s">
        <v>85</v>
      </c>
      <c r="D47" s="139">
        <v>0</v>
      </c>
      <c r="E47" s="139">
        <v>0</v>
      </c>
      <c r="F47" s="140">
        <v>0</v>
      </c>
      <c r="G47" s="140">
        <v>0</v>
      </c>
      <c r="H47" s="140">
        <v>0</v>
      </c>
      <c r="I47" s="140">
        <v>0</v>
      </c>
      <c r="J47" s="140">
        <v>0</v>
      </c>
      <c r="K47" s="62"/>
      <c r="L47" s="39"/>
      <c r="M47" s="39"/>
      <c r="N47" s="39"/>
      <c r="O47" s="39"/>
      <c r="P47" s="39"/>
      <c r="Q47" s="39"/>
      <c r="R47" s="64"/>
    </row>
    <row r="48" spans="1:18" s="63" customFormat="1" ht="40.5" outlineLevel="1">
      <c r="A48" s="60" t="s">
        <v>86</v>
      </c>
      <c r="B48" s="54">
        <f t="shared" si="0"/>
        <v>17</v>
      </c>
      <c r="C48" s="61" t="s">
        <v>87</v>
      </c>
      <c r="D48" s="139">
        <v>0</v>
      </c>
      <c r="E48" s="139">
        <v>0</v>
      </c>
      <c r="F48" s="140">
        <v>0</v>
      </c>
      <c r="G48" s="140">
        <v>0</v>
      </c>
      <c r="H48" s="140">
        <v>0</v>
      </c>
      <c r="I48" s="140">
        <v>0</v>
      </c>
      <c r="J48" s="140">
        <v>0</v>
      </c>
      <c r="K48" s="62"/>
      <c r="L48" s="39"/>
      <c r="M48" s="39"/>
      <c r="N48" s="39"/>
      <c r="O48" s="39"/>
      <c r="P48" s="39"/>
      <c r="Q48" s="39"/>
      <c r="R48" s="64"/>
    </row>
    <row r="49" spans="1:18" s="63" customFormat="1" outlineLevel="1">
      <c r="A49" s="60" t="s">
        <v>88</v>
      </c>
      <c r="B49" s="54">
        <f t="shared" si="0"/>
        <v>18</v>
      </c>
      <c r="C49" s="61" t="s">
        <v>89</v>
      </c>
      <c r="D49" s="139">
        <v>14482.6</v>
      </c>
      <c r="E49" s="139">
        <v>6926.07</v>
      </c>
      <c r="F49" s="140">
        <v>1518.93705</v>
      </c>
      <c r="G49" s="140">
        <v>1518.93705</v>
      </c>
      <c r="H49" s="140">
        <v>0</v>
      </c>
      <c r="I49" s="140">
        <v>0</v>
      </c>
      <c r="J49" s="140">
        <v>0</v>
      </c>
      <c r="K49" s="62"/>
      <c r="L49" s="39"/>
      <c r="M49" s="39"/>
      <c r="N49" s="39"/>
      <c r="O49" s="39"/>
      <c r="P49" s="39"/>
      <c r="Q49" s="39"/>
      <c r="R49" s="64"/>
    </row>
    <row r="50" spans="1:18" s="63" customFormat="1" outlineLevel="1">
      <c r="A50" s="60" t="s">
        <v>90</v>
      </c>
      <c r="B50" s="54">
        <f t="shared" si="0"/>
        <v>19</v>
      </c>
      <c r="C50" s="61" t="s">
        <v>91</v>
      </c>
      <c r="D50" s="139">
        <v>7305.9</v>
      </c>
      <c r="E50" s="139">
        <v>10610.099999999999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62"/>
      <c r="L50" s="39"/>
      <c r="M50" s="39"/>
      <c r="N50" s="39"/>
      <c r="O50" s="39"/>
      <c r="P50" s="39"/>
      <c r="Q50" s="39"/>
      <c r="R50" s="64"/>
    </row>
    <row r="51" spans="1:18" s="47" customFormat="1">
      <c r="A51" s="65" t="s">
        <v>92</v>
      </c>
      <c r="B51" s="54">
        <f t="shared" si="0"/>
        <v>20</v>
      </c>
      <c r="C51" s="66">
        <v>1070</v>
      </c>
      <c r="D51" s="141">
        <v>8.9</v>
      </c>
      <c r="E51" s="141">
        <v>9791.4</v>
      </c>
      <c r="F51" s="142">
        <v>81.399999999994179</v>
      </c>
      <c r="G51" s="142">
        <v>81.399999999994179</v>
      </c>
      <c r="H51" s="142">
        <v>0</v>
      </c>
      <c r="I51" s="142">
        <v>0</v>
      </c>
      <c r="J51" s="142">
        <v>0</v>
      </c>
      <c r="K51" s="67"/>
      <c r="L51" s="46"/>
      <c r="M51" s="46"/>
      <c r="N51" s="46"/>
      <c r="O51" s="46"/>
      <c r="P51" s="46"/>
      <c r="Q51" s="46"/>
      <c r="R51" s="6"/>
    </row>
    <row r="52" spans="1:18" s="47" customFormat="1">
      <c r="A52" s="65" t="s">
        <v>93</v>
      </c>
      <c r="B52" s="54">
        <f t="shared" si="0"/>
        <v>21</v>
      </c>
      <c r="C52" s="66">
        <v>1080</v>
      </c>
      <c r="D52" s="141">
        <v>64.2</v>
      </c>
      <c r="E52" s="141">
        <v>230.2</v>
      </c>
      <c r="F52" s="142">
        <v>69.299999999999272</v>
      </c>
      <c r="G52" s="142">
        <v>69.299999999999272</v>
      </c>
      <c r="H52" s="142">
        <v>0</v>
      </c>
      <c r="I52" s="142">
        <v>0</v>
      </c>
      <c r="J52" s="142">
        <v>0</v>
      </c>
      <c r="K52" s="67"/>
      <c r="L52" s="46"/>
      <c r="M52" s="46"/>
      <c r="N52" s="46"/>
      <c r="O52" s="46"/>
      <c r="P52" s="46"/>
      <c r="Q52" s="46"/>
      <c r="R52" s="6"/>
    </row>
    <row r="53" spans="1:18" s="68" customFormat="1">
      <c r="A53" s="40" t="s">
        <v>94</v>
      </c>
      <c r="B53" s="41">
        <f t="shared" si="0"/>
        <v>22</v>
      </c>
      <c r="C53" s="42">
        <v>1100</v>
      </c>
      <c r="D53" s="135">
        <v>300567.20000000007</v>
      </c>
      <c r="E53" s="135">
        <v>326434.30515000003</v>
      </c>
      <c r="F53" s="135">
        <v>322189.56137000001</v>
      </c>
      <c r="G53" s="135">
        <v>72753.155809999982</v>
      </c>
      <c r="H53" s="135">
        <v>78990.338520000005</v>
      </c>
      <c r="I53" s="135">
        <v>83376.408519999997</v>
      </c>
      <c r="J53" s="135">
        <v>87069.658519999997</v>
      </c>
      <c r="K53" s="43"/>
      <c r="P53" s="69"/>
      <c r="Q53" s="69"/>
      <c r="R53" s="5"/>
    </row>
    <row r="54" spans="1:18" s="72" customFormat="1" ht="60.75">
      <c r="A54" s="48" t="s">
        <v>95</v>
      </c>
      <c r="B54" s="49">
        <f t="shared" si="0"/>
        <v>23</v>
      </c>
      <c r="C54" s="50">
        <v>1110</v>
      </c>
      <c r="D54" s="136">
        <v>0</v>
      </c>
      <c r="E54" s="136">
        <v>107.93272</v>
      </c>
      <c r="F54" s="136">
        <v>468.87527999999998</v>
      </c>
      <c r="G54" s="136">
        <v>100.07904000000002</v>
      </c>
      <c r="H54" s="136">
        <v>122.93208</v>
      </c>
      <c r="I54" s="136">
        <v>122.93208</v>
      </c>
      <c r="J54" s="136">
        <v>122.93208</v>
      </c>
      <c r="K54" s="70"/>
      <c r="L54" s="71"/>
      <c r="M54" s="71"/>
      <c r="N54" s="71"/>
      <c r="O54" s="71"/>
      <c r="P54" s="71"/>
      <c r="Q54" s="71"/>
      <c r="R54" s="5"/>
    </row>
    <row r="55" spans="1:18" s="72" customFormat="1">
      <c r="A55" s="73" t="s">
        <v>96</v>
      </c>
      <c r="B55" s="74">
        <f t="shared" si="0"/>
        <v>24</v>
      </c>
      <c r="C55" s="75" t="s">
        <v>97</v>
      </c>
      <c r="D55" s="140">
        <v>0</v>
      </c>
      <c r="E55" s="140">
        <v>99.56</v>
      </c>
      <c r="F55" s="140">
        <v>384.32400000000001</v>
      </c>
      <c r="G55" s="140">
        <v>82.032000000000011</v>
      </c>
      <c r="H55" s="140">
        <v>100.764</v>
      </c>
      <c r="I55" s="140">
        <v>100.764</v>
      </c>
      <c r="J55" s="140">
        <v>100.764</v>
      </c>
      <c r="K55" s="76"/>
      <c r="L55" s="71"/>
      <c r="M55" s="71"/>
      <c r="N55" s="71"/>
      <c r="O55" s="71"/>
      <c r="P55" s="71"/>
      <c r="Q55" s="71"/>
      <c r="R55" s="5"/>
    </row>
    <row r="56" spans="1:18" s="72" customFormat="1">
      <c r="A56" s="73" t="s">
        <v>98</v>
      </c>
      <c r="B56" s="74">
        <f t="shared" si="0"/>
        <v>25</v>
      </c>
      <c r="C56" s="75" t="s">
        <v>99</v>
      </c>
      <c r="D56" s="140">
        <v>0</v>
      </c>
      <c r="E56" s="140">
        <v>8.3727200000000011</v>
      </c>
      <c r="F56" s="140">
        <v>84.551280000000006</v>
      </c>
      <c r="G56" s="140">
        <v>18.047040000000003</v>
      </c>
      <c r="H56" s="140">
        <v>22.16808</v>
      </c>
      <c r="I56" s="140">
        <v>22.16808</v>
      </c>
      <c r="J56" s="140">
        <v>22.16808</v>
      </c>
      <c r="K56" s="76"/>
      <c r="L56" s="134"/>
      <c r="M56" s="71"/>
      <c r="N56" s="71"/>
      <c r="O56" s="71"/>
      <c r="P56" s="71"/>
      <c r="Q56" s="71"/>
      <c r="R56" s="5"/>
    </row>
    <row r="57" spans="1:18" s="72" customFormat="1">
      <c r="A57" s="73" t="s">
        <v>100</v>
      </c>
      <c r="B57" s="74">
        <f t="shared" si="0"/>
        <v>26</v>
      </c>
      <c r="C57" s="75" t="s">
        <v>101</v>
      </c>
      <c r="D57" s="140">
        <v>0</v>
      </c>
      <c r="E57" s="140">
        <v>0</v>
      </c>
      <c r="F57" s="140">
        <v>0</v>
      </c>
      <c r="G57" s="140">
        <v>0</v>
      </c>
      <c r="H57" s="140">
        <v>0</v>
      </c>
      <c r="I57" s="140">
        <v>0</v>
      </c>
      <c r="J57" s="140">
        <v>0</v>
      </c>
      <c r="K57" s="76"/>
      <c r="L57" s="71"/>
      <c r="M57" s="71"/>
      <c r="N57" s="71"/>
      <c r="O57" s="71"/>
      <c r="P57" s="71"/>
      <c r="Q57" s="71"/>
      <c r="R57" s="5"/>
    </row>
    <row r="58" spans="1:18" s="72" customFormat="1">
      <c r="A58" s="73" t="s">
        <v>102</v>
      </c>
      <c r="B58" s="74">
        <f t="shared" si="0"/>
        <v>27</v>
      </c>
      <c r="C58" s="75" t="s">
        <v>103</v>
      </c>
      <c r="D58" s="140">
        <v>0</v>
      </c>
      <c r="E58" s="140">
        <v>0</v>
      </c>
      <c r="F58" s="140">
        <v>0</v>
      </c>
      <c r="G58" s="140">
        <v>0</v>
      </c>
      <c r="H58" s="140">
        <v>0</v>
      </c>
      <c r="I58" s="140">
        <v>0</v>
      </c>
      <c r="J58" s="140">
        <v>0</v>
      </c>
      <c r="K58" s="76"/>
      <c r="L58" s="71"/>
      <c r="M58" s="71"/>
      <c r="N58" s="71"/>
      <c r="O58" s="71"/>
      <c r="P58" s="71"/>
      <c r="Q58" s="71"/>
      <c r="R58" s="5"/>
    </row>
    <row r="59" spans="1:18" s="72" customFormat="1">
      <c r="A59" s="73" t="s">
        <v>104</v>
      </c>
      <c r="B59" s="74">
        <f t="shared" si="0"/>
        <v>28</v>
      </c>
      <c r="C59" s="75" t="s">
        <v>105</v>
      </c>
      <c r="D59" s="140">
        <v>0</v>
      </c>
      <c r="E59" s="140">
        <v>0</v>
      </c>
      <c r="F59" s="140">
        <v>0</v>
      </c>
      <c r="G59" s="140">
        <v>0</v>
      </c>
      <c r="H59" s="140">
        <v>0</v>
      </c>
      <c r="I59" s="140">
        <v>0</v>
      </c>
      <c r="J59" s="140">
        <v>0</v>
      </c>
      <c r="K59" s="76"/>
      <c r="L59" s="71"/>
      <c r="M59" s="71"/>
      <c r="N59" s="71"/>
      <c r="O59" s="71"/>
      <c r="P59" s="71"/>
      <c r="Q59" s="71"/>
      <c r="R59" s="5"/>
    </row>
    <row r="60" spans="1:18" s="72" customFormat="1">
      <c r="A60" s="73" t="s">
        <v>106</v>
      </c>
      <c r="B60" s="74">
        <f t="shared" si="0"/>
        <v>29</v>
      </c>
      <c r="C60" s="75" t="s">
        <v>107</v>
      </c>
      <c r="D60" s="140">
        <v>0</v>
      </c>
      <c r="E60" s="140">
        <v>0</v>
      </c>
      <c r="F60" s="140">
        <v>0</v>
      </c>
      <c r="G60" s="140">
        <v>0</v>
      </c>
      <c r="H60" s="140">
        <v>0</v>
      </c>
      <c r="I60" s="140">
        <v>0</v>
      </c>
      <c r="J60" s="140">
        <v>0</v>
      </c>
      <c r="K60" s="76"/>
      <c r="L60" s="71"/>
      <c r="M60" s="71"/>
      <c r="N60" s="71"/>
      <c r="O60" s="71"/>
      <c r="P60" s="71"/>
      <c r="Q60" s="71"/>
      <c r="R60" s="5"/>
    </row>
    <row r="61" spans="1:18" s="72" customFormat="1">
      <c r="A61" s="73" t="s">
        <v>108</v>
      </c>
      <c r="B61" s="74">
        <f t="shared" si="0"/>
        <v>30</v>
      </c>
      <c r="C61" s="75" t="s">
        <v>109</v>
      </c>
      <c r="D61" s="140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76"/>
      <c r="L61" s="71"/>
      <c r="M61" s="71"/>
      <c r="N61" s="71"/>
      <c r="O61" s="71"/>
      <c r="P61" s="71"/>
      <c r="Q61" s="71"/>
      <c r="R61" s="5"/>
    </row>
    <row r="62" spans="1:18" s="72" customFormat="1">
      <c r="A62" s="73" t="s">
        <v>110</v>
      </c>
      <c r="B62" s="74">
        <f t="shared" si="0"/>
        <v>31</v>
      </c>
      <c r="C62" s="75" t="s">
        <v>111</v>
      </c>
      <c r="D62" s="140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76"/>
      <c r="L62" s="71"/>
      <c r="M62" s="71"/>
      <c r="N62" s="71"/>
      <c r="O62" s="71"/>
      <c r="P62" s="71"/>
      <c r="Q62" s="71"/>
      <c r="R62" s="5"/>
    </row>
    <row r="63" spans="1:18" s="72" customFormat="1">
      <c r="A63" s="73" t="s">
        <v>112</v>
      </c>
      <c r="B63" s="74">
        <f t="shared" si="0"/>
        <v>32</v>
      </c>
      <c r="C63" s="75" t="s">
        <v>113</v>
      </c>
      <c r="D63" s="140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76"/>
      <c r="L63" s="71"/>
      <c r="M63" s="71"/>
      <c r="N63" s="71"/>
      <c r="O63" s="71"/>
      <c r="P63" s="71"/>
      <c r="Q63" s="71"/>
      <c r="R63" s="5"/>
    </row>
    <row r="64" spans="1:18" s="72" customFormat="1">
      <c r="A64" s="73" t="s">
        <v>114</v>
      </c>
      <c r="B64" s="74">
        <f t="shared" si="0"/>
        <v>33</v>
      </c>
      <c r="C64" s="75" t="s">
        <v>115</v>
      </c>
      <c r="D64" s="140">
        <v>0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76"/>
      <c r="L64" s="71"/>
      <c r="M64" s="71"/>
      <c r="N64" s="71"/>
      <c r="O64" s="71"/>
      <c r="P64" s="71"/>
      <c r="Q64" s="71"/>
      <c r="R64" s="5"/>
    </row>
    <row r="65" spans="1:18" s="72" customFormat="1">
      <c r="A65" s="73" t="s">
        <v>361</v>
      </c>
      <c r="B65" s="74">
        <f t="shared" si="0"/>
        <v>34</v>
      </c>
      <c r="C65" s="75" t="s">
        <v>116</v>
      </c>
      <c r="D65" s="140">
        <v>0</v>
      </c>
      <c r="E65" s="140">
        <v>0</v>
      </c>
      <c r="F65" s="140">
        <v>0</v>
      </c>
      <c r="G65" s="140">
        <v>0</v>
      </c>
      <c r="H65" s="140">
        <v>0</v>
      </c>
      <c r="I65" s="140">
        <v>0</v>
      </c>
      <c r="J65" s="140">
        <v>0</v>
      </c>
      <c r="K65" s="76"/>
      <c r="L65" s="71"/>
      <c r="M65" s="71"/>
      <c r="N65" s="71"/>
      <c r="O65" s="71"/>
      <c r="P65" s="71"/>
      <c r="Q65" s="71"/>
      <c r="R65" s="5"/>
    </row>
    <row r="66" spans="1:18" s="72" customFormat="1">
      <c r="A66" s="77" t="s">
        <v>117</v>
      </c>
      <c r="B66" s="74">
        <f t="shared" si="0"/>
        <v>35</v>
      </c>
      <c r="C66" s="74" t="s">
        <v>118</v>
      </c>
      <c r="D66" s="138">
        <v>0</v>
      </c>
      <c r="E66" s="138">
        <v>0</v>
      </c>
      <c r="F66" s="140">
        <v>0</v>
      </c>
      <c r="G66" s="138">
        <v>0</v>
      </c>
      <c r="H66" s="138">
        <v>0</v>
      </c>
      <c r="I66" s="138">
        <v>0</v>
      </c>
      <c r="J66" s="138">
        <v>0</v>
      </c>
      <c r="K66" s="76"/>
      <c r="L66" s="71"/>
      <c r="M66" s="71"/>
      <c r="N66" s="71"/>
      <c r="O66" s="71"/>
      <c r="P66" s="71"/>
      <c r="Q66" s="71"/>
      <c r="R66" s="5"/>
    </row>
    <row r="67" spans="1:18" s="81" customFormat="1">
      <c r="A67" s="77" t="s">
        <v>119</v>
      </c>
      <c r="B67" s="74">
        <f t="shared" si="0"/>
        <v>36</v>
      </c>
      <c r="C67" s="74" t="s">
        <v>120</v>
      </c>
      <c r="D67" s="138">
        <v>0</v>
      </c>
      <c r="E67" s="138">
        <v>0</v>
      </c>
      <c r="F67" s="140">
        <v>0</v>
      </c>
      <c r="G67" s="138">
        <v>0</v>
      </c>
      <c r="H67" s="138">
        <v>0</v>
      </c>
      <c r="I67" s="138">
        <v>0</v>
      </c>
      <c r="J67" s="138">
        <v>0</v>
      </c>
      <c r="K67" s="78"/>
      <c r="L67" s="79"/>
      <c r="M67" s="79"/>
      <c r="N67" s="79"/>
      <c r="O67" s="79"/>
      <c r="P67" s="79"/>
      <c r="Q67" s="79"/>
      <c r="R67" s="80"/>
    </row>
    <row r="68" spans="1:18" s="81" customFormat="1">
      <c r="A68" s="77" t="s">
        <v>121</v>
      </c>
      <c r="B68" s="74">
        <f t="shared" si="0"/>
        <v>37</v>
      </c>
      <c r="C68" s="74" t="s">
        <v>122</v>
      </c>
      <c r="D68" s="138">
        <v>0</v>
      </c>
      <c r="E68" s="138">
        <v>0</v>
      </c>
      <c r="F68" s="140">
        <v>0</v>
      </c>
      <c r="G68" s="138">
        <v>0</v>
      </c>
      <c r="H68" s="138">
        <v>0</v>
      </c>
      <c r="I68" s="138">
        <v>0</v>
      </c>
      <c r="J68" s="138">
        <v>0</v>
      </c>
      <c r="K68" s="78"/>
      <c r="L68" s="79"/>
      <c r="M68" s="79"/>
      <c r="N68" s="79"/>
      <c r="O68" s="79"/>
      <c r="P68" s="79"/>
      <c r="Q68" s="79"/>
      <c r="R68" s="80"/>
    </row>
    <row r="69" spans="1:18" s="68" customFormat="1">
      <c r="A69" s="82" t="s">
        <v>123</v>
      </c>
      <c r="B69" s="83">
        <f t="shared" si="0"/>
        <v>38</v>
      </c>
      <c r="C69" s="84">
        <v>1120</v>
      </c>
      <c r="D69" s="136">
        <v>238158.70000000004</v>
      </c>
      <c r="E69" s="136">
        <v>256818.12000000002</v>
      </c>
      <c r="F69" s="136">
        <v>244994.75904</v>
      </c>
      <c r="G69" s="136">
        <v>50248.404719999991</v>
      </c>
      <c r="H69" s="136">
        <v>64915.451439999997</v>
      </c>
      <c r="I69" s="136">
        <v>64915.451439999997</v>
      </c>
      <c r="J69" s="136">
        <v>64915.451439999997</v>
      </c>
      <c r="K69" s="51"/>
      <c r="L69" s="69"/>
      <c r="M69" s="69"/>
      <c r="N69" s="69"/>
      <c r="O69" s="69"/>
      <c r="P69" s="69"/>
      <c r="Q69" s="69"/>
      <c r="R69" s="5"/>
    </row>
    <row r="70" spans="1:18" s="63" customFormat="1" outlineLevel="1">
      <c r="A70" s="60" t="s">
        <v>96</v>
      </c>
      <c r="B70" s="54">
        <f t="shared" si="0"/>
        <v>39</v>
      </c>
      <c r="C70" s="61" t="s">
        <v>124</v>
      </c>
      <c r="D70" s="139">
        <v>149717.9</v>
      </c>
      <c r="E70" s="139">
        <v>154660</v>
      </c>
      <c r="F70" s="140">
        <v>160571.17700999998</v>
      </c>
      <c r="G70" s="140">
        <v>36818.232360000002</v>
      </c>
      <c r="H70" s="140">
        <v>41250.981549999997</v>
      </c>
      <c r="I70" s="140">
        <v>41250.981549999997</v>
      </c>
      <c r="J70" s="140">
        <v>41250.981549999997</v>
      </c>
      <c r="K70" s="62"/>
      <c r="L70" s="69"/>
      <c r="M70" s="39"/>
      <c r="N70" s="39"/>
      <c r="O70" s="69"/>
      <c r="P70" s="39"/>
      <c r="Q70" s="39"/>
      <c r="R70" s="64"/>
    </row>
    <row r="71" spans="1:18" s="63" customFormat="1" outlineLevel="1">
      <c r="A71" s="60" t="s">
        <v>98</v>
      </c>
      <c r="B71" s="54">
        <f t="shared" si="0"/>
        <v>40</v>
      </c>
      <c r="C71" s="61" t="s">
        <v>125</v>
      </c>
      <c r="D71" s="139">
        <v>30957.5</v>
      </c>
      <c r="E71" s="139">
        <v>32296.200000000004</v>
      </c>
      <c r="F71" s="140">
        <v>34984.118092999997</v>
      </c>
      <c r="G71" s="140">
        <v>7758.4702699999998</v>
      </c>
      <c r="H71" s="140">
        <v>9075.2159409999986</v>
      </c>
      <c r="I71" s="140">
        <v>9075.2159409999986</v>
      </c>
      <c r="J71" s="140">
        <v>9075.2159409999986</v>
      </c>
      <c r="K71" s="62"/>
      <c r="L71" s="69"/>
      <c r="M71" s="39"/>
      <c r="N71" s="39"/>
      <c r="O71" s="69"/>
      <c r="P71" s="39"/>
      <c r="Q71" s="39"/>
      <c r="R71" s="64"/>
    </row>
    <row r="72" spans="1:18" s="63" customFormat="1" outlineLevel="1">
      <c r="A72" s="60" t="s">
        <v>100</v>
      </c>
      <c r="B72" s="54">
        <f t="shared" si="0"/>
        <v>41</v>
      </c>
      <c r="C72" s="61" t="s">
        <v>126</v>
      </c>
      <c r="D72" s="140">
        <v>2404.1999999999998</v>
      </c>
      <c r="E72" s="140">
        <v>2959.2</v>
      </c>
      <c r="F72" s="140">
        <v>1765.31</v>
      </c>
      <c r="G72" s="140">
        <v>85.31</v>
      </c>
      <c r="H72" s="140">
        <v>560</v>
      </c>
      <c r="I72" s="140">
        <v>560</v>
      </c>
      <c r="J72" s="140">
        <v>560</v>
      </c>
      <c r="K72" s="62"/>
      <c r="L72" s="69"/>
      <c r="M72" s="39"/>
      <c r="N72" s="39"/>
      <c r="O72" s="69"/>
      <c r="P72" s="39"/>
      <c r="Q72" s="39"/>
      <c r="R72" s="64"/>
    </row>
    <row r="73" spans="1:18" s="87" customFormat="1" outlineLevel="1">
      <c r="A73" s="85" t="s">
        <v>127</v>
      </c>
      <c r="B73" s="54">
        <f t="shared" si="0"/>
        <v>42</v>
      </c>
      <c r="C73" s="54" t="s">
        <v>128</v>
      </c>
      <c r="D73" s="138">
        <v>469</v>
      </c>
      <c r="E73" s="137">
        <v>1820</v>
      </c>
      <c r="F73" s="138">
        <v>750</v>
      </c>
      <c r="G73" s="138">
        <v>0</v>
      </c>
      <c r="H73" s="138">
        <v>250</v>
      </c>
      <c r="I73" s="138">
        <v>250</v>
      </c>
      <c r="J73" s="138">
        <v>250</v>
      </c>
      <c r="K73" s="55"/>
      <c r="L73" s="57"/>
      <c r="M73" s="39"/>
      <c r="N73" s="39"/>
      <c r="O73" s="69"/>
      <c r="P73" s="39"/>
      <c r="Q73" s="39"/>
      <c r="R73" s="86"/>
    </row>
    <row r="74" spans="1:18" s="87" customFormat="1" outlineLevel="1">
      <c r="A74" s="85" t="s">
        <v>129</v>
      </c>
      <c r="B74" s="54">
        <f t="shared" si="0"/>
        <v>43</v>
      </c>
      <c r="C74" s="54" t="s">
        <v>130</v>
      </c>
      <c r="D74" s="138">
        <v>317</v>
      </c>
      <c r="E74" s="137">
        <v>306.7</v>
      </c>
      <c r="F74" s="138">
        <v>187.78800000000001</v>
      </c>
      <c r="G74" s="138">
        <v>7.7880000000000003</v>
      </c>
      <c r="H74" s="138">
        <v>60</v>
      </c>
      <c r="I74" s="138">
        <v>60</v>
      </c>
      <c r="J74" s="138">
        <v>60</v>
      </c>
      <c r="K74" s="55"/>
      <c r="L74" s="57"/>
      <c r="M74" s="39"/>
      <c r="N74" s="39"/>
      <c r="O74" s="69"/>
      <c r="P74" s="39"/>
      <c r="Q74" s="39"/>
      <c r="R74" s="86"/>
    </row>
    <row r="75" spans="1:18" s="87" customFormat="1" outlineLevel="1">
      <c r="A75" s="85" t="s">
        <v>131</v>
      </c>
      <c r="B75" s="54">
        <f t="shared" si="0"/>
        <v>44</v>
      </c>
      <c r="C75" s="54" t="s">
        <v>132</v>
      </c>
      <c r="D75" s="138">
        <v>598</v>
      </c>
      <c r="E75" s="137">
        <v>577.5</v>
      </c>
      <c r="F75" s="138">
        <v>677.52199999999993</v>
      </c>
      <c r="G75" s="138">
        <v>77.522000000000006</v>
      </c>
      <c r="H75" s="138">
        <v>200</v>
      </c>
      <c r="I75" s="138">
        <v>200</v>
      </c>
      <c r="J75" s="138">
        <v>200</v>
      </c>
      <c r="K75" s="55"/>
      <c r="L75" s="57"/>
      <c r="M75" s="57"/>
      <c r="N75" s="57"/>
      <c r="O75" s="57"/>
      <c r="P75" s="57"/>
      <c r="Q75" s="57"/>
      <c r="R75" s="86"/>
    </row>
    <row r="76" spans="1:18" s="87" customFormat="1" outlineLevel="1">
      <c r="A76" s="85" t="s">
        <v>133</v>
      </c>
      <c r="B76" s="54">
        <f t="shared" si="0"/>
        <v>45</v>
      </c>
      <c r="C76" s="54" t="s">
        <v>134</v>
      </c>
      <c r="D76" s="138">
        <v>616</v>
      </c>
      <c r="E76" s="137">
        <v>150</v>
      </c>
      <c r="F76" s="138">
        <v>150</v>
      </c>
      <c r="G76" s="138">
        <v>0</v>
      </c>
      <c r="H76" s="138">
        <v>50</v>
      </c>
      <c r="I76" s="138">
        <v>50</v>
      </c>
      <c r="J76" s="138">
        <v>50</v>
      </c>
      <c r="K76" s="55"/>
      <c r="L76" s="57"/>
      <c r="M76" s="57"/>
      <c r="N76" s="57"/>
      <c r="O76" s="57"/>
      <c r="P76" s="57"/>
      <c r="Q76" s="57"/>
      <c r="R76" s="86"/>
    </row>
    <row r="77" spans="1:18" s="87" customFormat="1" outlineLevel="1">
      <c r="A77" s="85" t="s">
        <v>135</v>
      </c>
      <c r="B77" s="54">
        <f t="shared" si="0"/>
        <v>46</v>
      </c>
      <c r="C77" s="54" t="s">
        <v>136</v>
      </c>
      <c r="D77" s="138">
        <v>404.2</v>
      </c>
      <c r="E77" s="137">
        <v>105</v>
      </c>
      <c r="F77" s="138">
        <v>0</v>
      </c>
      <c r="G77" s="138">
        <v>0</v>
      </c>
      <c r="H77" s="138">
        <v>0</v>
      </c>
      <c r="I77" s="138">
        <v>0</v>
      </c>
      <c r="J77" s="138">
        <v>0</v>
      </c>
      <c r="K77" s="55"/>
      <c r="L77" s="57"/>
      <c r="M77" s="57"/>
      <c r="N77" s="57"/>
      <c r="O77" s="57"/>
      <c r="P77" s="57"/>
      <c r="Q77" s="57"/>
      <c r="R77" s="86"/>
    </row>
    <row r="78" spans="1:18" s="63" customFormat="1" outlineLevel="1">
      <c r="A78" s="60" t="s">
        <v>102</v>
      </c>
      <c r="B78" s="54">
        <f t="shared" si="0"/>
        <v>47</v>
      </c>
      <c r="C78" s="61" t="s">
        <v>137</v>
      </c>
      <c r="D78" s="139">
        <v>37863.800000000003</v>
      </c>
      <c r="E78" s="139">
        <v>47666.62</v>
      </c>
      <c r="F78" s="140">
        <v>34889.707986999994</v>
      </c>
      <c r="G78" s="140">
        <v>3106.94614</v>
      </c>
      <c r="H78" s="140">
        <v>10594.253948999998</v>
      </c>
      <c r="I78" s="140">
        <v>10594.253948999998</v>
      </c>
      <c r="J78" s="140">
        <v>10594.253948999998</v>
      </c>
      <c r="K78" s="62"/>
      <c r="L78" s="39"/>
      <c r="M78" s="39"/>
      <c r="N78" s="39"/>
      <c r="O78" s="39"/>
      <c r="P78" s="39"/>
      <c r="Q78" s="39"/>
      <c r="R78" s="64"/>
    </row>
    <row r="79" spans="1:18" s="63" customFormat="1" outlineLevel="1">
      <c r="A79" s="60" t="s">
        <v>104</v>
      </c>
      <c r="B79" s="54">
        <f t="shared" si="0"/>
        <v>48</v>
      </c>
      <c r="C79" s="61" t="s">
        <v>138</v>
      </c>
      <c r="D79" s="139">
        <v>1757.7</v>
      </c>
      <c r="E79" s="139">
        <v>762</v>
      </c>
      <c r="F79" s="140">
        <v>6012.7028799999998</v>
      </c>
      <c r="G79" s="140">
        <v>1512.7028800000001</v>
      </c>
      <c r="H79" s="140">
        <v>1500</v>
      </c>
      <c r="I79" s="140">
        <v>1500</v>
      </c>
      <c r="J79" s="140">
        <v>1500</v>
      </c>
      <c r="K79" s="62"/>
      <c r="L79" s="39"/>
      <c r="M79" s="39"/>
      <c r="N79" s="39"/>
      <c r="O79" s="39"/>
      <c r="P79" s="39"/>
      <c r="Q79" s="39"/>
      <c r="R79" s="64"/>
    </row>
    <row r="80" spans="1:18" s="63" customFormat="1" outlineLevel="1">
      <c r="A80" s="60" t="s">
        <v>106</v>
      </c>
      <c r="B80" s="54">
        <f t="shared" si="0"/>
        <v>49</v>
      </c>
      <c r="C80" s="61" t="s">
        <v>139</v>
      </c>
      <c r="D80" s="140">
        <v>8318.5999999999985</v>
      </c>
      <c r="E80" s="140">
        <v>7248</v>
      </c>
      <c r="F80" s="140">
        <v>6300.3981700000004</v>
      </c>
      <c r="G80" s="140">
        <v>840.39816999999994</v>
      </c>
      <c r="H80" s="140">
        <v>1820</v>
      </c>
      <c r="I80" s="140">
        <v>1820</v>
      </c>
      <c r="J80" s="140">
        <v>1820</v>
      </c>
      <c r="K80" s="62"/>
      <c r="L80" s="39"/>
      <c r="M80" s="39"/>
      <c r="N80" s="39"/>
      <c r="O80" s="39"/>
      <c r="P80" s="39"/>
      <c r="Q80" s="39"/>
      <c r="R80" s="64"/>
    </row>
    <row r="81" spans="1:18" s="87" customFormat="1" outlineLevel="1">
      <c r="A81" s="85" t="s">
        <v>140</v>
      </c>
      <c r="B81" s="54">
        <f t="shared" si="0"/>
        <v>50</v>
      </c>
      <c r="C81" s="54" t="s">
        <v>141</v>
      </c>
      <c r="D81" s="137">
        <v>52.4</v>
      </c>
      <c r="E81" s="137">
        <v>40</v>
      </c>
      <c r="F81" s="138">
        <v>82.588390000000004</v>
      </c>
      <c r="G81" s="138">
        <v>37.588389999999997</v>
      </c>
      <c r="H81" s="138">
        <v>15</v>
      </c>
      <c r="I81" s="138">
        <v>15</v>
      </c>
      <c r="J81" s="138">
        <v>15</v>
      </c>
      <c r="K81" s="55"/>
      <c r="L81" s="57"/>
      <c r="M81" s="57"/>
      <c r="N81" s="57"/>
      <c r="O81" s="57"/>
      <c r="P81" s="57"/>
      <c r="Q81" s="57"/>
      <c r="R81" s="86"/>
    </row>
    <row r="82" spans="1:18" s="87" customFormat="1" outlineLevel="1">
      <c r="A82" s="85" t="s">
        <v>142</v>
      </c>
      <c r="B82" s="54">
        <f t="shared" si="0"/>
        <v>51</v>
      </c>
      <c r="C82" s="54" t="s">
        <v>143</v>
      </c>
      <c r="D82" s="137">
        <v>520.6</v>
      </c>
      <c r="E82" s="137">
        <v>942</v>
      </c>
      <c r="F82" s="138">
        <v>853.92000000000007</v>
      </c>
      <c r="G82" s="138">
        <v>103.92</v>
      </c>
      <c r="H82" s="138">
        <v>250</v>
      </c>
      <c r="I82" s="138">
        <v>250</v>
      </c>
      <c r="J82" s="138">
        <v>250</v>
      </c>
      <c r="K82" s="55"/>
      <c r="L82" s="57"/>
      <c r="M82" s="57"/>
      <c r="N82" s="57"/>
      <c r="O82" s="57"/>
      <c r="P82" s="57"/>
      <c r="Q82" s="57"/>
      <c r="R82" s="86"/>
    </row>
    <row r="83" spans="1:18" s="87" customFormat="1" outlineLevel="1">
      <c r="A83" s="85" t="s">
        <v>144</v>
      </c>
      <c r="B83" s="54">
        <f t="shared" si="0"/>
        <v>52</v>
      </c>
      <c r="C83" s="54" t="s">
        <v>145</v>
      </c>
      <c r="D83" s="137">
        <v>5339.8</v>
      </c>
      <c r="E83" s="137">
        <v>3250</v>
      </c>
      <c r="F83" s="138">
        <v>2574.1717800000001</v>
      </c>
      <c r="G83" s="138">
        <v>324.17178000000001</v>
      </c>
      <c r="H83" s="138">
        <v>750</v>
      </c>
      <c r="I83" s="138">
        <v>750</v>
      </c>
      <c r="J83" s="138">
        <v>750</v>
      </c>
      <c r="K83" s="55"/>
      <c r="L83" s="57"/>
      <c r="M83" s="57"/>
      <c r="N83" s="57"/>
      <c r="O83" s="57"/>
      <c r="P83" s="57"/>
      <c r="Q83" s="57"/>
      <c r="R83" s="86"/>
    </row>
    <row r="84" spans="1:18" s="87" customFormat="1" outlineLevel="1">
      <c r="A84" s="85" t="s">
        <v>146</v>
      </c>
      <c r="B84" s="54">
        <f t="shared" si="0"/>
        <v>53</v>
      </c>
      <c r="C84" s="54" t="s">
        <v>147</v>
      </c>
      <c r="D84" s="137">
        <v>103.7</v>
      </c>
      <c r="E84" s="137">
        <v>200</v>
      </c>
      <c r="F84" s="138">
        <v>150</v>
      </c>
      <c r="G84" s="138">
        <v>0</v>
      </c>
      <c r="H84" s="138">
        <v>50</v>
      </c>
      <c r="I84" s="138">
        <v>50</v>
      </c>
      <c r="J84" s="138">
        <v>50</v>
      </c>
      <c r="K84" s="55"/>
      <c r="L84" s="57"/>
      <c r="M84" s="57"/>
      <c r="N84" s="57"/>
      <c r="O84" s="57"/>
      <c r="P84" s="57"/>
      <c r="Q84" s="57"/>
      <c r="R84" s="86"/>
    </row>
    <row r="85" spans="1:18" s="87" customFormat="1" outlineLevel="1">
      <c r="A85" s="85" t="s">
        <v>148</v>
      </c>
      <c r="B85" s="54">
        <f t="shared" si="0"/>
        <v>54</v>
      </c>
      <c r="C85" s="54" t="s">
        <v>149</v>
      </c>
      <c r="D85" s="137"/>
      <c r="E85" s="137">
        <v>0</v>
      </c>
      <c r="F85" s="138">
        <v>0</v>
      </c>
      <c r="G85" s="138">
        <v>0</v>
      </c>
      <c r="H85" s="138">
        <v>0</v>
      </c>
      <c r="I85" s="138">
        <v>0</v>
      </c>
      <c r="J85" s="138">
        <v>0</v>
      </c>
      <c r="K85" s="55"/>
      <c r="L85" s="57"/>
      <c r="M85" s="57"/>
      <c r="N85" s="57"/>
      <c r="O85" s="57"/>
      <c r="P85" s="57"/>
      <c r="Q85" s="57"/>
      <c r="R85" s="86"/>
    </row>
    <row r="86" spans="1:18" s="87" customFormat="1" ht="40.5" outlineLevel="1">
      <c r="A86" s="85" t="s">
        <v>150</v>
      </c>
      <c r="B86" s="54">
        <f t="shared" si="0"/>
        <v>55</v>
      </c>
      <c r="C86" s="54" t="s">
        <v>151</v>
      </c>
      <c r="D86" s="137">
        <v>1124.7</v>
      </c>
      <c r="E86" s="137">
        <v>1779</v>
      </c>
      <c r="F86" s="138">
        <v>1771.5</v>
      </c>
      <c r="G86" s="138">
        <v>271.5</v>
      </c>
      <c r="H86" s="138">
        <v>500</v>
      </c>
      <c r="I86" s="138">
        <v>500</v>
      </c>
      <c r="J86" s="138">
        <v>500</v>
      </c>
      <c r="K86" s="55"/>
      <c r="L86" s="57"/>
      <c r="M86" s="57"/>
      <c r="N86" s="57"/>
      <c r="O86" s="57"/>
      <c r="P86" s="57"/>
      <c r="Q86" s="57"/>
      <c r="R86" s="86"/>
    </row>
    <row r="87" spans="1:18" s="87" customFormat="1" outlineLevel="1">
      <c r="A87" s="85" t="s">
        <v>152</v>
      </c>
      <c r="B87" s="54">
        <f t="shared" si="0"/>
        <v>56</v>
      </c>
      <c r="C87" s="54" t="s">
        <v>153</v>
      </c>
      <c r="D87" s="137">
        <v>0</v>
      </c>
      <c r="E87" s="138">
        <v>0</v>
      </c>
      <c r="F87" s="138">
        <v>0</v>
      </c>
      <c r="G87" s="138">
        <v>0</v>
      </c>
      <c r="H87" s="138">
        <v>0</v>
      </c>
      <c r="I87" s="138">
        <v>0</v>
      </c>
      <c r="J87" s="138">
        <v>0</v>
      </c>
      <c r="K87" s="55"/>
      <c r="L87" s="57"/>
      <c r="M87" s="57"/>
      <c r="N87" s="57"/>
      <c r="O87" s="57"/>
      <c r="P87" s="57"/>
      <c r="Q87" s="57"/>
      <c r="R87" s="86"/>
    </row>
    <row r="88" spans="1:18" s="87" customFormat="1" outlineLevel="1">
      <c r="A88" s="85" t="s">
        <v>154</v>
      </c>
      <c r="B88" s="54">
        <f t="shared" si="0"/>
        <v>57</v>
      </c>
      <c r="C88" s="54" t="s">
        <v>155</v>
      </c>
      <c r="D88" s="137">
        <v>122.2</v>
      </c>
      <c r="E88" s="137">
        <v>20</v>
      </c>
      <c r="F88" s="138">
        <v>15</v>
      </c>
      <c r="G88" s="138">
        <v>0</v>
      </c>
      <c r="H88" s="138">
        <v>5</v>
      </c>
      <c r="I88" s="138">
        <v>5</v>
      </c>
      <c r="J88" s="138">
        <v>5</v>
      </c>
      <c r="K88" s="55"/>
      <c r="L88" s="57"/>
      <c r="M88" s="57"/>
      <c r="N88" s="57"/>
      <c r="O88" s="57"/>
      <c r="P88" s="57"/>
      <c r="Q88" s="57"/>
      <c r="R88" s="86"/>
    </row>
    <row r="89" spans="1:18" s="87" customFormat="1" outlineLevel="1">
      <c r="A89" s="85" t="s">
        <v>156</v>
      </c>
      <c r="B89" s="54">
        <f t="shared" si="0"/>
        <v>58</v>
      </c>
      <c r="C89" s="54" t="s">
        <v>157</v>
      </c>
      <c r="D89" s="137">
        <v>568.79999999999995</v>
      </c>
      <c r="E89" s="137">
        <v>867</v>
      </c>
      <c r="F89" s="138">
        <v>853.21799999999996</v>
      </c>
      <c r="G89" s="138">
        <v>103.21799999999999</v>
      </c>
      <c r="H89" s="138">
        <v>250</v>
      </c>
      <c r="I89" s="138">
        <v>250</v>
      </c>
      <c r="J89" s="138">
        <v>250</v>
      </c>
      <c r="K89" s="55"/>
      <c r="L89" s="57"/>
      <c r="M89" s="57"/>
      <c r="N89" s="57"/>
      <c r="O89" s="57"/>
      <c r="P89" s="57"/>
      <c r="Q89" s="57"/>
      <c r="R89" s="86"/>
    </row>
    <row r="90" spans="1:18" s="87" customFormat="1" outlineLevel="1">
      <c r="A90" s="85" t="s">
        <v>135</v>
      </c>
      <c r="B90" s="54">
        <f t="shared" si="0"/>
        <v>59</v>
      </c>
      <c r="C90" s="54" t="s">
        <v>158</v>
      </c>
      <c r="D90" s="137">
        <v>486.4</v>
      </c>
      <c r="E90" s="137">
        <v>150</v>
      </c>
      <c r="F90" s="138">
        <v>0</v>
      </c>
      <c r="G90" s="138">
        <v>0</v>
      </c>
      <c r="H90" s="138">
        <v>0</v>
      </c>
      <c r="I90" s="138">
        <v>0</v>
      </c>
      <c r="J90" s="138">
        <v>0</v>
      </c>
      <c r="K90" s="55"/>
      <c r="L90" s="57"/>
      <c r="M90" s="57"/>
      <c r="N90" s="57"/>
      <c r="O90" s="57"/>
      <c r="P90" s="57"/>
      <c r="Q90" s="57"/>
      <c r="R90" s="86"/>
    </row>
    <row r="91" spans="1:18" s="63" customFormat="1" outlineLevel="1">
      <c r="A91" s="60" t="s">
        <v>108</v>
      </c>
      <c r="B91" s="54">
        <f t="shared" si="0"/>
        <v>60</v>
      </c>
      <c r="C91" s="61" t="s">
        <v>159</v>
      </c>
      <c r="D91" s="139">
        <v>0</v>
      </c>
      <c r="E91" s="139">
        <v>0</v>
      </c>
      <c r="F91" s="140">
        <v>0</v>
      </c>
      <c r="G91" s="140">
        <v>0</v>
      </c>
      <c r="H91" s="140">
        <v>0</v>
      </c>
      <c r="I91" s="140">
        <v>0</v>
      </c>
      <c r="J91" s="140">
        <v>0</v>
      </c>
      <c r="K91" s="62"/>
      <c r="L91" s="39"/>
      <c r="M91" s="39"/>
      <c r="N91" s="39"/>
      <c r="O91" s="39"/>
      <c r="P91" s="39"/>
      <c r="Q91" s="39"/>
      <c r="R91" s="64"/>
    </row>
    <row r="92" spans="1:18" s="63" customFormat="1" outlineLevel="1">
      <c r="A92" s="60" t="s">
        <v>110</v>
      </c>
      <c r="B92" s="54">
        <f t="shared" si="0"/>
        <v>61</v>
      </c>
      <c r="C92" s="61" t="s">
        <v>160</v>
      </c>
      <c r="D92" s="139">
        <v>396.2</v>
      </c>
      <c r="E92" s="139">
        <v>459.9</v>
      </c>
      <c r="F92" s="140">
        <v>471.3449</v>
      </c>
      <c r="G92" s="140">
        <v>126.3449</v>
      </c>
      <c r="H92" s="140">
        <v>115</v>
      </c>
      <c r="I92" s="140">
        <v>115</v>
      </c>
      <c r="J92" s="140">
        <v>115</v>
      </c>
      <c r="K92" s="62"/>
      <c r="L92" s="39"/>
      <c r="M92" s="39"/>
      <c r="N92" s="39"/>
      <c r="O92" s="39"/>
      <c r="P92" s="39"/>
      <c r="Q92" s="39"/>
      <c r="R92" s="64"/>
    </row>
    <row r="93" spans="1:18" s="63" customFormat="1" outlineLevel="1">
      <c r="A93" s="60" t="s">
        <v>112</v>
      </c>
      <c r="B93" s="54">
        <f t="shared" si="0"/>
        <v>62</v>
      </c>
      <c r="C93" s="61" t="s">
        <v>161</v>
      </c>
      <c r="D93" s="139">
        <v>0</v>
      </c>
      <c r="E93" s="139">
        <v>0</v>
      </c>
      <c r="F93" s="140">
        <v>0</v>
      </c>
      <c r="G93" s="140">
        <v>0</v>
      </c>
      <c r="H93" s="140">
        <v>0</v>
      </c>
      <c r="I93" s="140">
        <v>0</v>
      </c>
      <c r="J93" s="140">
        <v>0</v>
      </c>
      <c r="K93" s="62"/>
      <c r="L93" s="39"/>
      <c r="M93" s="39"/>
      <c r="N93" s="39"/>
      <c r="O93" s="39"/>
      <c r="P93" s="39"/>
      <c r="Q93" s="39"/>
      <c r="R93" s="64"/>
    </row>
    <row r="94" spans="1:18" s="63" customFormat="1" outlineLevel="1">
      <c r="A94" s="60" t="s">
        <v>162</v>
      </c>
      <c r="B94" s="54">
        <f t="shared" si="0"/>
        <v>63</v>
      </c>
      <c r="C94" s="61" t="s">
        <v>163</v>
      </c>
      <c r="D94" s="139">
        <v>0</v>
      </c>
      <c r="E94" s="139">
        <v>0</v>
      </c>
      <c r="F94" s="140">
        <v>0</v>
      </c>
      <c r="G94" s="140">
        <v>0</v>
      </c>
      <c r="H94" s="140">
        <v>0</v>
      </c>
      <c r="I94" s="140">
        <v>0</v>
      </c>
      <c r="J94" s="140">
        <v>0</v>
      </c>
      <c r="K94" s="62"/>
      <c r="L94" s="39"/>
      <c r="M94" s="39"/>
      <c r="N94" s="39"/>
      <c r="O94" s="39"/>
      <c r="P94" s="39"/>
      <c r="Q94" s="39"/>
      <c r="R94" s="64"/>
    </row>
    <row r="95" spans="1:18" s="63" customFormat="1" outlineLevel="1">
      <c r="A95" s="60" t="s">
        <v>164</v>
      </c>
      <c r="B95" s="54">
        <f t="shared" si="0"/>
        <v>64</v>
      </c>
      <c r="C95" s="61" t="s">
        <v>165</v>
      </c>
      <c r="D95" s="140">
        <v>6742.7999999999993</v>
      </c>
      <c r="E95" s="140">
        <v>10766.2</v>
      </c>
      <c r="F95" s="140">
        <v>0</v>
      </c>
      <c r="G95" s="140">
        <v>0</v>
      </c>
      <c r="H95" s="140">
        <v>0</v>
      </c>
      <c r="I95" s="140">
        <v>0</v>
      </c>
      <c r="J95" s="140">
        <v>0</v>
      </c>
      <c r="K95" s="62"/>
      <c r="L95" s="39"/>
      <c r="M95" s="39"/>
      <c r="N95" s="39"/>
      <c r="O95" s="39"/>
      <c r="P95" s="39"/>
      <c r="Q95" s="39"/>
      <c r="R95" s="64"/>
    </row>
    <row r="96" spans="1:18" s="59" customFormat="1" outlineLevel="1">
      <c r="A96" s="85" t="s">
        <v>117</v>
      </c>
      <c r="B96" s="54">
        <f t="shared" si="0"/>
        <v>65</v>
      </c>
      <c r="C96" s="54" t="s">
        <v>166</v>
      </c>
      <c r="D96" s="137">
        <v>4406.2</v>
      </c>
      <c r="E96" s="137">
        <v>8364.7000000000007</v>
      </c>
      <c r="F96" s="140">
        <v>0</v>
      </c>
      <c r="G96" s="140">
        <v>0</v>
      </c>
      <c r="H96" s="140">
        <v>0</v>
      </c>
      <c r="I96" s="140">
        <v>0</v>
      </c>
      <c r="J96" s="140">
        <v>0</v>
      </c>
      <c r="K96" s="55"/>
      <c r="L96" s="57"/>
      <c r="M96" s="57"/>
      <c r="N96" s="57"/>
      <c r="O96" s="57"/>
      <c r="P96" s="57"/>
      <c r="Q96" s="57"/>
      <c r="R96" s="58"/>
    </row>
    <row r="97" spans="1:18" s="59" customFormat="1" outlineLevel="1">
      <c r="A97" s="85" t="s">
        <v>119</v>
      </c>
      <c r="B97" s="54">
        <f t="shared" si="0"/>
        <v>66</v>
      </c>
      <c r="C97" s="54" t="s">
        <v>167</v>
      </c>
      <c r="D97" s="137">
        <v>2336.6</v>
      </c>
      <c r="E97" s="137">
        <v>2401.5</v>
      </c>
      <c r="F97" s="138">
        <v>0</v>
      </c>
      <c r="G97" s="140">
        <v>0</v>
      </c>
      <c r="H97" s="140">
        <v>0</v>
      </c>
      <c r="I97" s="140">
        <v>0</v>
      </c>
      <c r="J97" s="140">
        <v>0</v>
      </c>
      <c r="K97" s="55"/>
      <c r="L97" s="57"/>
      <c r="M97" s="57"/>
      <c r="N97" s="57"/>
      <c r="O97" s="57"/>
      <c r="P97" s="57"/>
      <c r="Q97" s="57"/>
      <c r="R97" s="58"/>
    </row>
    <row r="98" spans="1:18" s="68" customFormat="1">
      <c r="A98" s="82" t="s">
        <v>168</v>
      </c>
      <c r="B98" s="83">
        <f t="shared" si="0"/>
        <v>67</v>
      </c>
      <c r="C98" s="84">
        <v>1130</v>
      </c>
      <c r="D98" s="136">
        <v>25596.5</v>
      </c>
      <c r="E98" s="136">
        <v>24782.872429999999</v>
      </c>
      <c r="F98" s="136">
        <v>8569.7370499999997</v>
      </c>
      <c r="G98" s="136">
        <v>4129.7370499999997</v>
      </c>
      <c r="H98" s="136">
        <v>1480</v>
      </c>
      <c r="I98" s="136">
        <v>1480</v>
      </c>
      <c r="J98" s="136">
        <v>1480</v>
      </c>
      <c r="K98" s="51"/>
      <c r="L98" s="69"/>
      <c r="M98" s="69"/>
      <c r="N98" s="69"/>
      <c r="O98" s="69"/>
      <c r="P98" s="69"/>
      <c r="Q98" s="69"/>
      <c r="R98" s="5"/>
    </row>
    <row r="99" spans="1:18" s="63" customFormat="1" outlineLevel="1">
      <c r="A99" s="60" t="s">
        <v>96</v>
      </c>
      <c r="B99" s="54">
        <f t="shared" si="0"/>
        <v>68</v>
      </c>
      <c r="C99" s="61" t="s">
        <v>169</v>
      </c>
      <c r="D99" s="139">
        <v>39.5</v>
      </c>
      <c r="E99" s="139">
        <v>40</v>
      </c>
      <c r="F99" s="140">
        <v>45.217799999999997</v>
      </c>
      <c r="G99" s="140">
        <v>11.304449999999999</v>
      </c>
      <c r="H99" s="140">
        <v>11.304449999999999</v>
      </c>
      <c r="I99" s="140">
        <v>11.304449999999999</v>
      </c>
      <c r="J99" s="140">
        <v>11.304449999999999</v>
      </c>
      <c r="K99" s="62"/>
      <c r="L99" s="39"/>
      <c r="M99" s="39"/>
      <c r="N99" s="39"/>
      <c r="O99" s="39"/>
      <c r="P99" s="39"/>
      <c r="Q99" s="39"/>
      <c r="R99" s="64"/>
    </row>
    <row r="100" spans="1:18" s="63" customFormat="1" outlineLevel="1">
      <c r="A100" s="60" t="s">
        <v>98</v>
      </c>
      <c r="B100" s="54">
        <f t="shared" ref="B100:B163" si="1">B99+1</f>
        <v>69</v>
      </c>
      <c r="C100" s="61" t="s">
        <v>170</v>
      </c>
      <c r="D100" s="139">
        <v>8.5</v>
      </c>
      <c r="E100" s="139">
        <v>8.8000000000000007</v>
      </c>
      <c r="F100" s="140">
        <v>9.9479159999999993</v>
      </c>
      <c r="G100" s="140">
        <v>2.4869789999999998</v>
      </c>
      <c r="H100" s="140">
        <v>2.4869789999999998</v>
      </c>
      <c r="I100" s="140">
        <v>2.4869789999999998</v>
      </c>
      <c r="J100" s="140">
        <v>2.4869789999999998</v>
      </c>
      <c r="K100" s="62"/>
      <c r="L100" s="39"/>
      <c r="M100" s="39"/>
      <c r="N100" s="39"/>
      <c r="O100" s="39"/>
      <c r="P100" s="39"/>
      <c r="Q100" s="39"/>
      <c r="R100" s="64"/>
    </row>
    <row r="101" spans="1:18" s="63" customFormat="1" ht="25.5" outlineLevel="1">
      <c r="A101" s="60" t="s">
        <v>100</v>
      </c>
      <c r="B101" s="54">
        <f t="shared" si="1"/>
        <v>70</v>
      </c>
      <c r="C101" s="61" t="s">
        <v>171</v>
      </c>
      <c r="D101" s="139">
        <v>1102.0999999999999</v>
      </c>
      <c r="E101" s="139">
        <v>1152.0199999999998</v>
      </c>
      <c r="F101" s="140">
        <v>660.93399999999997</v>
      </c>
      <c r="G101" s="140">
        <v>210.934</v>
      </c>
      <c r="H101" s="140">
        <v>150</v>
      </c>
      <c r="I101" s="140">
        <v>150</v>
      </c>
      <c r="J101" s="140">
        <v>150</v>
      </c>
      <c r="K101" s="62"/>
      <c r="L101" s="52"/>
      <c r="M101" s="39"/>
      <c r="N101" s="39"/>
      <c r="O101" s="39"/>
      <c r="P101" s="39"/>
      <c r="Q101" s="39"/>
      <c r="R101" s="64"/>
    </row>
    <row r="102" spans="1:18" s="63" customFormat="1" outlineLevel="1">
      <c r="A102" s="60" t="s">
        <v>102</v>
      </c>
      <c r="B102" s="54">
        <f t="shared" si="1"/>
        <v>71</v>
      </c>
      <c r="C102" s="61" t="s">
        <v>172</v>
      </c>
      <c r="D102" s="139">
        <v>4.5</v>
      </c>
      <c r="E102" s="139">
        <v>383.79999999999995</v>
      </c>
      <c r="F102" s="140">
        <v>1252.9499999999998</v>
      </c>
      <c r="G102" s="140">
        <v>1252.9499999999998</v>
      </c>
      <c r="H102" s="140">
        <v>0</v>
      </c>
      <c r="I102" s="140">
        <v>0</v>
      </c>
      <c r="J102" s="140">
        <v>0</v>
      </c>
      <c r="K102" s="62"/>
      <c r="L102" s="39"/>
      <c r="M102" s="39"/>
      <c r="N102" s="39"/>
      <c r="O102" s="39"/>
      <c r="P102" s="39"/>
      <c r="Q102" s="39"/>
      <c r="R102" s="64"/>
    </row>
    <row r="103" spans="1:18" s="63" customFormat="1" ht="25.5" outlineLevel="1">
      <c r="A103" s="60" t="s">
        <v>104</v>
      </c>
      <c r="B103" s="54">
        <f t="shared" si="1"/>
        <v>72</v>
      </c>
      <c r="C103" s="61" t="s">
        <v>173</v>
      </c>
      <c r="D103" s="139">
        <v>0</v>
      </c>
      <c r="E103" s="139">
        <v>2406</v>
      </c>
      <c r="F103" s="140">
        <v>2600</v>
      </c>
      <c r="G103" s="140">
        <v>500</v>
      </c>
      <c r="H103" s="140">
        <v>700</v>
      </c>
      <c r="I103" s="140">
        <v>700</v>
      </c>
      <c r="J103" s="140">
        <v>700</v>
      </c>
      <c r="K103" s="62"/>
      <c r="L103" s="52"/>
      <c r="M103" s="39"/>
      <c r="N103" s="39"/>
      <c r="O103" s="39"/>
      <c r="P103" s="39"/>
      <c r="Q103" s="39"/>
      <c r="R103" s="64"/>
    </row>
    <row r="104" spans="1:18" s="63" customFormat="1" outlineLevel="1">
      <c r="A104" s="60" t="s">
        <v>106</v>
      </c>
      <c r="B104" s="54">
        <f t="shared" si="1"/>
        <v>73</v>
      </c>
      <c r="C104" s="61" t="s">
        <v>174</v>
      </c>
      <c r="D104" s="139">
        <v>1866.6</v>
      </c>
      <c r="E104" s="139">
        <v>2115.04</v>
      </c>
      <c r="F104" s="140">
        <v>955.12570899999992</v>
      </c>
      <c r="G104" s="140">
        <v>249.99999599999956</v>
      </c>
      <c r="H104" s="140">
        <v>237.70857100000012</v>
      </c>
      <c r="I104" s="140">
        <v>237.70857100000012</v>
      </c>
      <c r="J104" s="140">
        <v>229.70857100000012</v>
      </c>
      <c r="K104" s="62"/>
      <c r="L104" s="39"/>
      <c r="M104" s="39"/>
      <c r="N104" s="39"/>
      <c r="O104" s="39"/>
      <c r="P104" s="39"/>
      <c r="Q104" s="39"/>
      <c r="R104" s="64"/>
    </row>
    <row r="105" spans="1:18" s="63" customFormat="1" outlineLevel="1">
      <c r="A105" s="60" t="s">
        <v>108</v>
      </c>
      <c r="B105" s="54">
        <f t="shared" si="1"/>
        <v>74</v>
      </c>
      <c r="C105" s="61" t="s">
        <v>175</v>
      </c>
      <c r="D105" s="139">
        <v>58.5</v>
      </c>
      <c r="E105" s="139">
        <v>50</v>
      </c>
      <c r="F105" s="140">
        <v>0</v>
      </c>
      <c r="G105" s="140">
        <v>0</v>
      </c>
      <c r="H105" s="140">
        <v>0</v>
      </c>
      <c r="I105" s="140">
        <v>0</v>
      </c>
      <c r="J105" s="140">
        <v>0</v>
      </c>
      <c r="K105" s="62"/>
      <c r="L105" s="39"/>
      <c r="M105" s="39"/>
      <c r="N105" s="39"/>
      <c r="O105" s="39"/>
      <c r="P105" s="39"/>
      <c r="Q105" s="39"/>
      <c r="R105" s="64"/>
    </row>
    <row r="106" spans="1:18" s="89" customFormat="1" outlineLevel="1">
      <c r="A106" s="73" t="s">
        <v>176</v>
      </c>
      <c r="B106" s="74">
        <f t="shared" si="1"/>
        <v>75</v>
      </c>
      <c r="C106" s="75" t="s">
        <v>177</v>
      </c>
      <c r="D106" s="140">
        <v>578.5</v>
      </c>
      <c r="E106" s="140">
        <v>703.9</v>
      </c>
      <c r="F106" s="140">
        <v>1049.2325499999999</v>
      </c>
      <c r="G106" s="140">
        <v>265.73255</v>
      </c>
      <c r="H106" s="140">
        <v>258.5</v>
      </c>
      <c r="I106" s="140">
        <v>258.5</v>
      </c>
      <c r="J106" s="140">
        <v>266.5</v>
      </c>
      <c r="K106" s="76"/>
      <c r="L106" s="71"/>
      <c r="M106" s="71"/>
      <c r="N106" s="71"/>
      <c r="O106" s="71"/>
      <c r="P106" s="71"/>
      <c r="Q106" s="71"/>
      <c r="R106" s="88"/>
    </row>
    <row r="107" spans="1:18" s="59" customFormat="1" outlineLevel="1">
      <c r="A107" s="85" t="s">
        <v>178</v>
      </c>
      <c r="B107" s="54">
        <f t="shared" si="1"/>
        <v>76</v>
      </c>
      <c r="C107" s="54" t="s">
        <v>179</v>
      </c>
      <c r="D107" s="137">
        <v>21.7</v>
      </c>
      <c r="E107" s="137">
        <v>26.3</v>
      </c>
      <c r="F107" s="138">
        <v>44</v>
      </c>
      <c r="G107" s="138">
        <v>15</v>
      </c>
      <c r="H107" s="138">
        <v>7</v>
      </c>
      <c r="I107" s="138">
        <v>7</v>
      </c>
      <c r="J107" s="138">
        <v>15</v>
      </c>
      <c r="K107" s="55"/>
      <c r="L107" s="57"/>
      <c r="M107" s="57"/>
      <c r="N107" s="57"/>
      <c r="O107" s="57"/>
      <c r="P107" s="57"/>
      <c r="Q107" s="57"/>
      <c r="R107" s="58"/>
    </row>
    <row r="108" spans="1:18" s="59" customFormat="1" outlineLevel="1">
      <c r="A108" s="85" t="s">
        <v>180</v>
      </c>
      <c r="B108" s="54">
        <f t="shared" si="1"/>
        <v>77</v>
      </c>
      <c r="C108" s="54" t="s">
        <v>181</v>
      </c>
      <c r="D108" s="137">
        <v>5.3</v>
      </c>
      <c r="E108" s="137">
        <v>11.5</v>
      </c>
      <c r="F108" s="138">
        <v>5.2325499999999998</v>
      </c>
      <c r="G108" s="138">
        <v>0.73255000000000003</v>
      </c>
      <c r="H108" s="138">
        <v>1.5</v>
      </c>
      <c r="I108" s="138">
        <v>1.5</v>
      </c>
      <c r="J108" s="138">
        <v>1.5</v>
      </c>
      <c r="K108" s="55"/>
      <c r="L108" s="57"/>
      <c r="M108" s="57"/>
      <c r="N108" s="57"/>
      <c r="O108" s="57"/>
      <c r="P108" s="57"/>
      <c r="Q108" s="57"/>
      <c r="R108" s="58"/>
    </row>
    <row r="109" spans="1:18" s="59" customFormat="1" outlineLevel="1">
      <c r="A109" s="85" t="s">
        <v>182</v>
      </c>
      <c r="B109" s="54">
        <f t="shared" si="1"/>
        <v>78</v>
      </c>
      <c r="C109" s="54" t="s">
        <v>183</v>
      </c>
      <c r="D109" s="137">
        <v>551.5</v>
      </c>
      <c r="E109" s="137">
        <v>666.1</v>
      </c>
      <c r="F109" s="138">
        <v>1000</v>
      </c>
      <c r="G109" s="138">
        <v>250</v>
      </c>
      <c r="H109" s="138">
        <v>250</v>
      </c>
      <c r="I109" s="138">
        <v>250</v>
      </c>
      <c r="J109" s="138">
        <v>250</v>
      </c>
      <c r="K109" s="55"/>
      <c r="L109" s="57"/>
      <c r="M109" s="57"/>
      <c r="N109" s="57"/>
      <c r="O109" s="57"/>
      <c r="P109" s="57"/>
      <c r="Q109" s="57"/>
      <c r="R109" s="58"/>
    </row>
    <row r="110" spans="1:18" s="59" customFormat="1" ht="40.5" outlineLevel="1">
      <c r="A110" s="85" t="s">
        <v>184</v>
      </c>
      <c r="B110" s="54">
        <f t="shared" si="1"/>
        <v>79</v>
      </c>
      <c r="C110" s="54" t="s">
        <v>185</v>
      </c>
      <c r="D110" s="137">
        <v>0</v>
      </c>
      <c r="E110" s="137">
        <v>0</v>
      </c>
      <c r="F110" s="138">
        <v>0</v>
      </c>
      <c r="G110" s="138">
        <v>0</v>
      </c>
      <c r="H110" s="138">
        <v>0</v>
      </c>
      <c r="I110" s="138">
        <v>0</v>
      </c>
      <c r="J110" s="138">
        <v>0</v>
      </c>
      <c r="K110" s="55"/>
      <c r="L110" s="57"/>
      <c r="M110" s="57"/>
      <c r="N110" s="57"/>
      <c r="O110" s="57"/>
      <c r="P110" s="57"/>
      <c r="Q110" s="57"/>
      <c r="R110" s="58"/>
    </row>
    <row r="111" spans="1:18" s="63" customFormat="1" outlineLevel="1">
      <c r="A111" s="60" t="s">
        <v>110</v>
      </c>
      <c r="B111" s="54">
        <f t="shared" si="1"/>
        <v>80</v>
      </c>
      <c r="C111" s="61" t="s">
        <v>186</v>
      </c>
      <c r="D111" s="139">
        <v>0</v>
      </c>
      <c r="E111" s="139">
        <v>0</v>
      </c>
      <c r="F111" s="138">
        <v>0</v>
      </c>
      <c r="G111" s="140">
        <v>0</v>
      </c>
      <c r="H111" s="140">
        <v>0</v>
      </c>
      <c r="I111" s="140">
        <v>0</v>
      </c>
      <c r="J111" s="140">
        <v>0</v>
      </c>
      <c r="K111" s="62"/>
      <c r="L111" s="39"/>
      <c r="M111" s="39"/>
      <c r="N111" s="39"/>
      <c r="O111" s="39"/>
      <c r="P111" s="39"/>
      <c r="Q111" s="39"/>
      <c r="R111" s="64"/>
    </row>
    <row r="112" spans="1:18" s="63" customFormat="1" outlineLevel="1">
      <c r="A112" s="60" t="s">
        <v>112</v>
      </c>
      <c r="B112" s="54">
        <f t="shared" si="1"/>
        <v>81</v>
      </c>
      <c r="C112" s="61" t="s">
        <v>187</v>
      </c>
      <c r="D112" s="139">
        <v>0</v>
      </c>
      <c r="E112" s="139">
        <v>0</v>
      </c>
      <c r="F112" s="138">
        <v>0</v>
      </c>
      <c r="G112" s="140">
        <v>0</v>
      </c>
      <c r="H112" s="140">
        <v>0</v>
      </c>
      <c r="I112" s="140">
        <v>0</v>
      </c>
      <c r="J112" s="140">
        <v>0</v>
      </c>
      <c r="K112" s="62"/>
      <c r="L112" s="39"/>
      <c r="M112" s="39"/>
      <c r="N112" s="39"/>
      <c r="O112" s="39"/>
      <c r="P112" s="39"/>
      <c r="Q112" s="39"/>
      <c r="R112" s="64"/>
    </row>
    <row r="113" spans="1:18" s="63" customFormat="1" outlineLevel="1">
      <c r="A113" s="60" t="s">
        <v>188</v>
      </c>
      <c r="B113" s="54">
        <f t="shared" si="1"/>
        <v>82</v>
      </c>
      <c r="C113" s="61" t="s">
        <v>189</v>
      </c>
      <c r="D113" s="139">
        <v>0</v>
      </c>
      <c r="E113" s="139">
        <v>0</v>
      </c>
      <c r="F113" s="138">
        <v>0</v>
      </c>
      <c r="G113" s="140">
        <v>0</v>
      </c>
      <c r="H113" s="140">
        <v>0</v>
      </c>
      <c r="I113" s="140">
        <v>0</v>
      </c>
      <c r="J113" s="140">
        <v>0</v>
      </c>
      <c r="K113" s="62"/>
      <c r="L113" s="39"/>
      <c r="M113" s="39"/>
      <c r="N113" s="39"/>
      <c r="O113" s="39"/>
      <c r="P113" s="39"/>
      <c r="Q113" s="39"/>
      <c r="R113" s="64"/>
    </row>
    <row r="114" spans="1:18" s="63" customFormat="1" outlineLevel="1">
      <c r="A114" s="60" t="s">
        <v>114</v>
      </c>
      <c r="B114" s="54">
        <f t="shared" si="1"/>
        <v>83</v>
      </c>
      <c r="C114" s="61" t="s">
        <v>189</v>
      </c>
      <c r="D114" s="139">
        <v>249.8</v>
      </c>
      <c r="E114" s="139">
        <v>282.31245000000001</v>
      </c>
      <c r="F114" s="140">
        <v>477.39202499999999</v>
      </c>
      <c r="G114" s="140">
        <v>117.39202499999999</v>
      </c>
      <c r="H114" s="140">
        <v>120</v>
      </c>
      <c r="I114" s="140">
        <v>120</v>
      </c>
      <c r="J114" s="140">
        <v>120</v>
      </c>
      <c r="K114" s="62"/>
      <c r="L114" s="39"/>
      <c r="M114" s="39"/>
      <c r="N114" s="39"/>
      <c r="O114" s="39"/>
      <c r="P114" s="39"/>
      <c r="Q114" s="39"/>
      <c r="R114" s="64"/>
    </row>
    <row r="115" spans="1:18" s="63" customFormat="1" outlineLevel="1">
      <c r="A115" s="60" t="s">
        <v>190</v>
      </c>
      <c r="B115" s="54">
        <f t="shared" si="1"/>
        <v>84</v>
      </c>
      <c r="C115" s="61" t="s">
        <v>191</v>
      </c>
      <c r="D115" s="139">
        <v>0</v>
      </c>
      <c r="E115" s="140">
        <v>104.82998000000001</v>
      </c>
      <c r="F115" s="140">
        <v>0</v>
      </c>
      <c r="G115" s="140">
        <v>0</v>
      </c>
      <c r="H115" s="140">
        <v>0</v>
      </c>
      <c r="I115" s="140">
        <v>0</v>
      </c>
      <c r="J115" s="140">
        <v>0</v>
      </c>
      <c r="K115" s="62">
        <f t="shared" ref="K115" si="2">K116+K117</f>
        <v>0</v>
      </c>
      <c r="L115" s="39"/>
      <c r="M115" s="39"/>
      <c r="N115" s="39"/>
      <c r="O115" s="39"/>
      <c r="P115" s="39"/>
      <c r="Q115" s="39"/>
      <c r="R115" s="64"/>
    </row>
    <row r="116" spans="1:18" s="59" customFormat="1" outlineLevel="1">
      <c r="A116" s="85" t="s">
        <v>192</v>
      </c>
      <c r="B116" s="54">
        <f t="shared" si="1"/>
        <v>85</v>
      </c>
      <c r="C116" s="54" t="s">
        <v>193</v>
      </c>
      <c r="D116" s="137">
        <v>0</v>
      </c>
      <c r="E116" s="137">
        <v>62.10998</v>
      </c>
      <c r="F116" s="140">
        <v>0</v>
      </c>
      <c r="G116" s="140">
        <v>0</v>
      </c>
      <c r="H116" s="140">
        <v>0</v>
      </c>
      <c r="I116" s="140">
        <v>0</v>
      </c>
      <c r="J116" s="140">
        <v>0</v>
      </c>
      <c r="K116" s="55"/>
      <c r="L116" s="57"/>
      <c r="M116" s="57"/>
      <c r="N116" s="57"/>
      <c r="O116" s="57"/>
      <c r="P116" s="57"/>
      <c r="Q116" s="57"/>
      <c r="R116" s="58"/>
    </row>
    <row r="117" spans="1:18" s="59" customFormat="1" outlineLevel="1">
      <c r="A117" s="85" t="s">
        <v>194</v>
      </c>
      <c r="B117" s="54">
        <f t="shared" si="1"/>
        <v>86</v>
      </c>
      <c r="C117" s="54" t="s">
        <v>193</v>
      </c>
      <c r="D117" s="137">
        <v>0</v>
      </c>
      <c r="E117" s="137">
        <v>42.72</v>
      </c>
      <c r="F117" s="140">
        <v>0</v>
      </c>
      <c r="G117" s="140">
        <v>0</v>
      </c>
      <c r="H117" s="140">
        <v>0</v>
      </c>
      <c r="I117" s="140">
        <v>0</v>
      </c>
      <c r="J117" s="140">
        <v>0</v>
      </c>
      <c r="K117" s="55"/>
      <c r="L117" s="57"/>
      <c r="M117" s="57"/>
      <c r="N117" s="57"/>
      <c r="O117" s="57"/>
      <c r="P117" s="57"/>
      <c r="Q117" s="57"/>
      <c r="R117" s="58"/>
    </row>
    <row r="118" spans="1:18" s="63" customFormat="1" outlineLevel="1">
      <c r="A118" s="60" t="s">
        <v>88</v>
      </c>
      <c r="B118" s="54">
        <f t="shared" si="1"/>
        <v>87</v>
      </c>
      <c r="C118" s="61" t="s">
        <v>195</v>
      </c>
      <c r="D118" s="139">
        <v>14382.6</v>
      </c>
      <c r="E118" s="139">
        <v>6926.07</v>
      </c>
      <c r="F118" s="140">
        <v>1518.93705</v>
      </c>
      <c r="G118" s="140">
        <v>1518.93705</v>
      </c>
      <c r="H118" s="140">
        <v>0</v>
      </c>
      <c r="I118" s="140">
        <v>0</v>
      </c>
      <c r="J118" s="140">
        <v>0</v>
      </c>
      <c r="K118" s="62"/>
      <c r="L118" s="39"/>
      <c r="M118" s="39"/>
      <c r="N118" s="39"/>
      <c r="O118" s="39"/>
      <c r="P118" s="39"/>
      <c r="Q118" s="39"/>
      <c r="R118" s="64"/>
    </row>
    <row r="119" spans="1:18" s="63" customFormat="1" outlineLevel="1">
      <c r="A119" s="60" t="s">
        <v>90</v>
      </c>
      <c r="B119" s="54">
        <f t="shared" si="1"/>
        <v>88</v>
      </c>
      <c r="C119" s="61" t="s">
        <v>196</v>
      </c>
      <c r="D119" s="139">
        <v>7305.9</v>
      </c>
      <c r="E119" s="139">
        <v>10610.099999999999</v>
      </c>
      <c r="F119" s="140">
        <v>0</v>
      </c>
      <c r="G119" s="140">
        <v>0</v>
      </c>
      <c r="H119" s="140">
        <v>0</v>
      </c>
      <c r="I119" s="140">
        <v>0</v>
      </c>
      <c r="J119" s="140">
        <v>0</v>
      </c>
      <c r="K119" s="62"/>
      <c r="L119" s="39"/>
      <c r="M119" s="39"/>
      <c r="N119" s="39"/>
      <c r="O119" s="39"/>
      <c r="P119" s="39"/>
      <c r="Q119" s="39"/>
      <c r="R119" s="64"/>
    </row>
    <row r="120" spans="1:18" s="68" customFormat="1">
      <c r="A120" s="82" t="s">
        <v>197</v>
      </c>
      <c r="B120" s="90">
        <f t="shared" si="1"/>
        <v>89</v>
      </c>
      <c r="C120" s="84">
        <v>1140</v>
      </c>
      <c r="D120" s="136">
        <v>36812.000000000007</v>
      </c>
      <c r="E120" s="136">
        <v>44725.38</v>
      </c>
      <c r="F120" s="136">
        <v>68156.19</v>
      </c>
      <c r="G120" s="136">
        <v>18274.934999999998</v>
      </c>
      <c r="H120" s="136">
        <v>12471.955</v>
      </c>
      <c r="I120" s="136">
        <v>16858.025000000001</v>
      </c>
      <c r="J120" s="136">
        <v>20551.274999999998</v>
      </c>
      <c r="K120" s="51"/>
      <c r="L120" s="69"/>
      <c r="M120" s="69"/>
      <c r="N120" s="69"/>
      <c r="O120" s="69"/>
      <c r="P120" s="69"/>
      <c r="Q120" s="69"/>
      <c r="R120" s="5"/>
    </row>
    <row r="121" spans="1:18" s="47" customFormat="1" outlineLevel="1">
      <c r="A121" s="82" t="s">
        <v>198</v>
      </c>
      <c r="B121" s="90">
        <f t="shared" si="1"/>
        <v>90</v>
      </c>
      <c r="C121" s="84">
        <v>1150</v>
      </c>
      <c r="D121" s="143">
        <v>13660.6</v>
      </c>
      <c r="E121" s="143">
        <v>9232.6</v>
      </c>
      <c r="F121" s="143">
        <v>108.5</v>
      </c>
      <c r="G121" s="143">
        <v>27.125</v>
      </c>
      <c r="H121" s="143">
        <v>27.125</v>
      </c>
      <c r="I121" s="143">
        <v>27.125</v>
      </c>
      <c r="J121" s="143">
        <v>27.125</v>
      </c>
      <c r="K121" s="82"/>
      <c r="L121" s="39"/>
      <c r="M121" s="39"/>
      <c r="N121" s="39"/>
      <c r="O121" s="39"/>
      <c r="P121" s="39"/>
      <c r="Q121" s="39"/>
      <c r="R121" s="6"/>
    </row>
    <row r="122" spans="1:18" s="63" customFormat="1" outlineLevel="1">
      <c r="A122" s="73" t="s">
        <v>96</v>
      </c>
      <c r="B122" s="74">
        <f t="shared" si="1"/>
        <v>91</v>
      </c>
      <c r="C122" s="75" t="s">
        <v>199</v>
      </c>
      <c r="D122" s="140">
        <v>0</v>
      </c>
      <c r="E122" s="140">
        <v>0</v>
      </c>
      <c r="F122" s="140">
        <v>0</v>
      </c>
      <c r="G122" s="140">
        <v>0</v>
      </c>
      <c r="H122" s="140">
        <v>0</v>
      </c>
      <c r="I122" s="140">
        <v>0</v>
      </c>
      <c r="J122" s="140">
        <v>0</v>
      </c>
      <c r="K122" s="62"/>
      <c r="L122" s="39"/>
      <c r="M122" s="39"/>
      <c r="N122" s="39"/>
      <c r="O122" s="39"/>
      <c r="P122" s="39"/>
      <c r="Q122" s="39"/>
      <c r="R122" s="64"/>
    </row>
    <row r="123" spans="1:18" s="63" customFormat="1" outlineLevel="1">
      <c r="A123" s="73" t="s">
        <v>98</v>
      </c>
      <c r="B123" s="74">
        <f t="shared" si="1"/>
        <v>92</v>
      </c>
      <c r="C123" s="75" t="s">
        <v>200</v>
      </c>
      <c r="D123" s="140">
        <v>0</v>
      </c>
      <c r="E123" s="140">
        <v>0</v>
      </c>
      <c r="F123" s="140">
        <v>0</v>
      </c>
      <c r="G123" s="140">
        <v>0</v>
      </c>
      <c r="H123" s="140">
        <v>0</v>
      </c>
      <c r="I123" s="140">
        <v>0</v>
      </c>
      <c r="J123" s="140">
        <v>0</v>
      </c>
      <c r="K123" s="62"/>
      <c r="L123" s="39"/>
      <c r="M123" s="39"/>
      <c r="N123" s="39"/>
      <c r="O123" s="39"/>
      <c r="P123" s="39"/>
      <c r="Q123" s="39"/>
      <c r="R123" s="64"/>
    </row>
    <row r="124" spans="1:18" s="63" customFormat="1" outlineLevel="1">
      <c r="A124" s="60" t="s">
        <v>100</v>
      </c>
      <c r="B124" s="54">
        <f t="shared" si="1"/>
        <v>93</v>
      </c>
      <c r="C124" s="61" t="s">
        <v>201</v>
      </c>
      <c r="D124" s="139">
        <v>500</v>
      </c>
      <c r="E124" s="139">
        <v>0</v>
      </c>
      <c r="F124" s="140">
        <v>0</v>
      </c>
      <c r="G124" s="140">
        <v>0</v>
      </c>
      <c r="H124" s="140">
        <v>0</v>
      </c>
      <c r="I124" s="140">
        <v>0</v>
      </c>
      <c r="J124" s="140">
        <v>0</v>
      </c>
      <c r="K124" s="76"/>
      <c r="L124" s="39"/>
      <c r="M124" s="39"/>
      <c r="N124" s="39"/>
      <c r="O124" s="39"/>
      <c r="P124" s="39"/>
      <c r="Q124" s="39"/>
      <c r="R124" s="64"/>
    </row>
    <row r="125" spans="1:18" s="63" customFormat="1" outlineLevel="1">
      <c r="A125" s="73" t="s">
        <v>102</v>
      </c>
      <c r="B125" s="54">
        <f t="shared" si="1"/>
        <v>94</v>
      </c>
      <c r="C125" s="61" t="s">
        <v>202</v>
      </c>
      <c r="D125" s="140">
        <v>10864</v>
      </c>
      <c r="E125" s="140">
        <v>6470</v>
      </c>
      <c r="F125" s="140">
        <v>0</v>
      </c>
      <c r="G125" s="140">
        <v>0</v>
      </c>
      <c r="H125" s="140">
        <v>0</v>
      </c>
      <c r="I125" s="140">
        <v>0</v>
      </c>
      <c r="J125" s="140">
        <v>0</v>
      </c>
      <c r="K125" s="76"/>
      <c r="L125" s="39"/>
      <c r="M125" s="39"/>
      <c r="N125" s="39"/>
      <c r="O125" s="39"/>
      <c r="P125" s="39"/>
      <c r="Q125" s="39"/>
      <c r="R125" s="64"/>
    </row>
    <row r="126" spans="1:18" s="89" customFormat="1" outlineLevel="1">
      <c r="A126" s="91" t="s">
        <v>203</v>
      </c>
      <c r="B126" s="74">
        <f t="shared" si="1"/>
        <v>95</v>
      </c>
      <c r="C126" s="75" t="s">
        <v>204</v>
      </c>
      <c r="D126" s="139">
        <v>10864</v>
      </c>
      <c r="E126" s="140">
        <v>6470</v>
      </c>
      <c r="F126" s="138">
        <v>0</v>
      </c>
      <c r="G126" s="140">
        <v>0</v>
      </c>
      <c r="H126" s="140">
        <v>0</v>
      </c>
      <c r="I126" s="140">
        <v>0</v>
      </c>
      <c r="J126" s="140">
        <v>0</v>
      </c>
      <c r="K126" s="76"/>
      <c r="L126" s="39"/>
      <c r="M126" s="71"/>
      <c r="N126" s="71"/>
      <c r="O126" s="71"/>
      <c r="P126" s="71"/>
      <c r="Q126" s="71"/>
      <c r="R126" s="88"/>
    </row>
    <row r="127" spans="1:18" s="89" customFormat="1" outlineLevel="1">
      <c r="A127" s="91" t="s">
        <v>205</v>
      </c>
      <c r="B127" s="74">
        <f t="shared" si="1"/>
        <v>96</v>
      </c>
      <c r="C127" s="75" t="s">
        <v>206</v>
      </c>
      <c r="D127" s="144">
        <v>0</v>
      </c>
      <c r="E127" s="140">
        <v>0</v>
      </c>
      <c r="F127" s="138">
        <v>0</v>
      </c>
      <c r="G127" s="140">
        <v>0</v>
      </c>
      <c r="H127" s="140">
        <v>0</v>
      </c>
      <c r="I127" s="140">
        <v>0</v>
      </c>
      <c r="J127" s="140">
        <v>0</v>
      </c>
      <c r="K127" s="76"/>
      <c r="L127" s="39"/>
      <c r="M127" s="71"/>
      <c r="N127" s="71"/>
      <c r="O127" s="71"/>
      <c r="P127" s="71"/>
      <c r="Q127" s="71"/>
      <c r="R127" s="88"/>
    </row>
    <row r="128" spans="1:18" s="89" customFormat="1" outlineLevel="1">
      <c r="A128" s="91" t="s">
        <v>207</v>
      </c>
      <c r="B128" s="74">
        <f t="shared" si="1"/>
        <v>97</v>
      </c>
      <c r="C128" s="75" t="s">
        <v>208</v>
      </c>
      <c r="D128" s="140">
        <v>0</v>
      </c>
      <c r="E128" s="140">
        <v>0</v>
      </c>
      <c r="F128" s="138">
        <v>0</v>
      </c>
      <c r="G128" s="140">
        <v>0</v>
      </c>
      <c r="H128" s="140">
        <v>0</v>
      </c>
      <c r="I128" s="140">
        <v>0</v>
      </c>
      <c r="J128" s="140">
        <v>0</v>
      </c>
      <c r="K128" s="76"/>
      <c r="L128" s="39"/>
      <c r="M128" s="71"/>
      <c r="N128" s="71"/>
      <c r="O128" s="71"/>
      <c r="P128" s="71"/>
      <c r="Q128" s="71"/>
      <c r="R128" s="88"/>
    </row>
    <row r="129" spans="1:20" s="89" customFormat="1" outlineLevel="1">
      <c r="A129" s="73" t="s">
        <v>104</v>
      </c>
      <c r="B129" s="74">
        <f t="shared" si="1"/>
        <v>98</v>
      </c>
      <c r="C129" s="75" t="s">
        <v>209</v>
      </c>
      <c r="D129" s="140">
        <v>2207.1999999999998</v>
      </c>
      <c r="E129" s="140">
        <v>2455</v>
      </c>
      <c r="F129" s="140">
        <v>0</v>
      </c>
      <c r="G129" s="140">
        <v>0</v>
      </c>
      <c r="H129" s="140">
        <v>0</v>
      </c>
      <c r="I129" s="140">
        <v>0</v>
      </c>
      <c r="J129" s="140">
        <v>0</v>
      </c>
      <c r="K129" s="76"/>
      <c r="L129" s="39"/>
      <c r="M129" s="71"/>
      <c r="N129" s="71"/>
      <c r="O129" s="71"/>
      <c r="P129" s="71"/>
      <c r="Q129" s="71"/>
      <c r="R129" s="88"/>
    </row>
    <row r="130" spans="1:20" s="81" customFormat="1" outlineLevel="1">
      <c r="A130" s="91" t="s">
        <v>203</v>
      </c>
      <c r="B130" s="74">
        <f t="shared" si="1"/>
        <v>99</v>
      </c>
      <c r="C130" s="74" t="s">
        <v>210</v>
      </c>
      <c r="D130" s="140">
        <v>2147.1999999999998</v>
      </c>
      <c r="E130" s="138">
        <v>1800</v>
      </c>
      <c r="F130" s="138">
        <v>0</v>
      </c>
      <c r="G130" s="138">
        <v>0</v>
      </c>
      <c r="H130" s="138">
        <v>0</v>
      </c>
      <c r="I130" s="138">
        <v>0</v>
      </c>
      <c r="J130" s="138">
        <v>0</v>
      </c>
      <c r="K130" s="78"/>
      <c r="L130" s="79"/>
      <c r="M130" s="79"/>
      <c r="N130" s="79"/>
      <c r="O130" s="79"/>
      <c r="P130" s="79"/>
      <c r="Q130" s="79"/>
      <c r="R130" s="80"/>
    </row>
    <row r="131" spans="1:20" s="81" customFormat="1" outlineLevel="1">
      <c r="A131" s="91" t="s">
        <v>205</v>
      </c>
      <c r="B131" s="74">
        <f t="shared" si="1"/>
        <v>100</v>
      </c>
      <c r="C131" s="74" t="s">
        <v>211</v>
      </c>
      <c r="D131" s="138">
        <v>0</v>
      </c>
      <c r="E131" s="138">
        <v>0</v>
      </c>
      <c r="F131" s="138">
        <v>0</v>
      </c>
      <c r="G131" s="138">
        <v>0</v>
      </c>
      <c r="H131" s="138">
        <v>0</v>
      </c>
      <c r="I131" s="138">
        <v>0</v>
      </c>
      <c r="J131" s="138">
        <v>0</v>
      </c>
      <c r="K131" s="78"/>
      <c r="L131" s="79"/>
      <c r="M131" s="79"/>
      <c r="N131" s="79"/>
      <c r="O131" s="79"/>
      <c r="P131" s="79"/>
      <c r="Q131" s="79"/>
      <c r="R131" s="80"/>
    </row>
    <row r="132" spans="1:20" s="81" customFormat="1" outlineLevel="1">
      <c r="A132" s="91" t="s">
        <v>212</v>
      </c>
      <c r="B132" s="74">
        <f t="shared" si="1"/>
        <v>101</v>
      </c>
      <c r="C132" s="74" t="s">
        <v>213</v>
      </c>
      <c r="D132" s="138">
        <v>60</v>
      </c>
      <c r="E132" s="138">
        <v>655</v>
      </c>
      <c r="F132" s="138">
        <v>0</v>
      </c>
      <c r="G132" s="138">
        <v>0</v>
      </c>
      <c r="H132" s="138">
        <v>0</v>
      </c>
      <c r="I132" s="138">
        <v>0</v>
      </c>
      <c r="J132" s="138">
        <v>0</v>
      </c>
      <c r="K132" s="78"/>
      <c r="L132" s="79"/>
      <c r="M132" s="79"/>
      <c r="N132" s="79"/>
      <c r="O132" s="79"/>
      <c r="P132" s="79"/>
      <c r="Q132" s="79"/>
      <c r="R132" s="80"/>
    </row>
    <row r="133" spans="1:20" s="81" customFormat="1" outlineLevel="1">
      <c r="A133" s="92" t="s">
        <v>214</v>
      </c>
      <c r="B133" s="74">
        <f t="shared" si="1"/>
        <v>102</v>
      </c>
      <c r="C133" s="74" t="s">
        <v>215</v>
      </c>
      <c r="D133" s="138">
        <v>60</v>
      </c>
      <c r="E133" s="138">
        <v>0</v>
      </c>
      <c r="F133" s="138">
        <v>0</v>
      </c>
      <c r="G133" s="138">
        <v>0</v>
      </c>
      <c r="H133" s="138">
        <v>0</v>
      </c>
      <c r="I133" s="138">
        <v>0</v>
      </c>
      <c r="J133" s="138">
        <v>0</v>
      </c>
      <c r="K133" s="78"/>
      <c r="L133" s="79"/>
      <c r="M133" s="79"/>
      <c r="N133" s="79"/>
      <c r="O133" s="79"/>
      <c r="P133" s="79"/>
      <c r="Q133" s="79"/>
      <c r="R133" s="80"/>
    </row>
    <row r="134" spans="1:20" s="81" customFormat="1" outlineLevel="1">
      <c r="A134" s="92" t="s">
        <v>216</v>
      </c>
      <c r="B134" s="74">
        <f t="shared" si="1"/>
        <v>103</v>
      </c>
      <c r="C134" s="74" t="s">
        <v>217</v>
      </c>
      <c r="D134" s="138">
        <v>0</v>
      </c>
      <c r="E134" s="138">
        <v>655</v>
      </c>
      <c r="F134" s="138">
        <v>0</v>
      </c>
      <c r="G134" s="138">
        <v>0</v>
      </c>
      <c r="H134" s="138">
        <v>0</v>
      </c>
      <c r="I134" s="138">
        <v>0</v>
      </c>
      <c r="J134" s="138">
        <v>0</v>
      </c>
      <c r="K134" s="78"/>
      <c r="L134" s="79"/>
      <c r="M134" s="79"/>
      <c r="N134" s="79"/>
      <c r="O134" s="79"/>
      <c r="P134" s="79"/>
      <c r="Q134" s="79"/>
      <c r="R134" s="80"/>
    </row>
    <row r="135" spans="1:20" s="63" customFormat="1" outlineLevel="1">
      <c r="A135" s="60" t="s">
        <v>106</v>
      </c>
      <c r="B135" s="54">
        <f t="shared" si="1"/>
        <v>104</v>
      </c>
      <c r="C135" s="61" t="s">
        <v>218</v>
      </c>
      <c r="D135" s="139">
        <v>0</v>
      </c>
      <c r="E135" s="139">
        <v>210.1</v>
      </c>
      <c r="F135" s="140">
        <v>0</v>
      </c>
      <c r="G135" s="140">
        <v>0</v>
      </c>
      <c r="H135" s="140">
        <v>0</v>
      </c>
      <c r="I135" s="138">
        <v>0</v>
      </c>
      <c r="J135" s="140">
        <v>0</v>
      </c>
      <c r="K135" s="62"/>
      <c r="L135" s="39"/>
      <c r="M135" s="39"/>
      <c r="N135" s="39"/>
      <c r="O135" s="39"/>
      <c r="P135" s="39"/>
      <c r="Q135" s="39"/>
      <c r="R135" s="64"/>
    </row>
    <row r="136" spans="1:20" s="63" customFormat="1" outlineLevel="1">
      <c r="A136" s="60" t="s">
        <v>108</v>
      </c>
      <c r="B136" s="54">
        <f t="shared" si="1"/>
        <v>105</v>
      </c>
      <c r="C136" s="61" t="s">
        <v>219</v>
      </c>
      <c r="D136" s="139">
        <v>0</v>
      </c>
      <c r="E136" s="139">
        <v>0</v>
      </c>
      <c r="F136" s="140">
        <v>0</v>
      </c>
      <c r="G136" s="140">
        <v>0</v>
      </c>
      <c r="H136" s="140">
        <v>0</v>
      </c>
      <c r="I136" s="140">
        <v>0</v>
      </c>
      <c r="J136" s="140">
        <v>0</v>
      </c>
      <c r="K136" s="62"/>
      <c r="L136" s="39"/>
      <c r="M136" s="39"/>
      <c r="N136" s="39"/>
      <c r="O136" s="39"/>
      <c r="P136" s="39"/>
      <c r="Q136" s="39"/>
      <c r="R136" s="64"/>
    </row>
    <row r="137" spans="1:20" s="63" customFormat="1" outlineLevel="1">
      <c r="A137" s="60" t="s">
        <v>110</v>
      </c>
      <c r="B137" s="54">
        <f t="shared" si="1"/>
        <v>106</v>
      </c>
      <c r="C137" s="61" t="s">
        <v>220</v>
      </c>
      <c r="D137" s="139">
        <v>0</v>
      </c>
      <c r="E137" s="139">
        <v>0</v>
      </c>
      <c r="F137" s="140">
        <v>0</v>
      </c>
      <c r="G137" s="140">
        <v>0</v>
      </c>
      <c r="H137" s="140">
        <v>0</v>
      </c>
      <c r="I137" s="140">
        <v>0</v>
      </c>
      <c r="J137" s="140">
        <v>0</v>
      </c>
      <c r="K137" s="62"/>
      <c r="L137" s="39"/>
      <c r="M137" s="39"/>
      <c r="N137" s="39"/>
      <c r="O137" s="39"/>
      <c r="P137" s="39"/>
      <c r="Q137" s="39"/>
      <c r="R137" s="64"/>
    </row>
    <row r="138" spans="1:20" s="63" customFormat="1" outlineLevel="1">
      <c r="A138" s="60" t="s">
        <v>112</v>
      </c>
      <c r="B138" s="54">
        <f t="shared" si="1"/>
        <v>107</v>
      </c>
      <c r="C138" s="61" t="s">
        <v>221</v>
      </c>
      <c r="D138" s="139">
        <v>89.4</v>
      </c>
      <c r="E138" s="139">
        <v>97.5</v>
      </c>
      <c r="F138" s="138">
        <v>108.5</v>
      </c>
      <c r="G138" s="140">
        <v>27.125</v>
      </c>
      <c r="H138" s="140">
        <v>27.125</v>
      </c>
      <c r="I138" s="140">
        <v>27.125</v>
      </c>
      <c r="J138" s="140">
        <v>27.125</v>
      </c>
      <c r="K138" s="62"/>
      <c r="L138" s="39"/>
      <c r="M138" s="39"/>
      <c r="N138" s="39"/>
      <c r="O138" s="39"/>
      <c r="P138" s="39"/>
      <c r="Q138" s="39"/>
      <c r="R138" s="64"/>
    </row>
    <row r="139" spans="1:20" s="63" customFormat="1" outlineLevel="1">
      <c r="A139" s="60" t="s">
        <v>360</v>
      </c>
      <c r="B139" s="54">
        <f t="shared" si="1"/>
        <v>108</v>
      </c>
      <c r="C139" s="61" t="s">
        <v>222</v>
      </c>
      <c r="D139" s="139">
        <v>0</v>
      </c>
      <c r="E139" s="139">
        <v>0</v>
      </c>
      <c r="F139" s="140">
        <v>0</v>
      </c>
      <c r="G139" s="140">
        <v>0</v>
      </c>
      <c r="H139" s="140">
        <v>0</v>
      </c>
      <c r="I139" s="140">
        <v>0</v>
      </c>
      <c r="J139" s="140">
        <v>0</v>
      </c>
      <c r="K139" s="62"/>
      <c r="L139" s="39"/>
      <c r="M139" s="39"/>
      <c r="N139" s="39"/>
      <c r="O139" s="39"/>
      <c r="P139" s="39"/>
      <c r="Q139" s="39"/>
      <c r="R139" s="64"/>
    </row>
    <row r="140" spans="1:20" s="47" customFormat="1" outlineLevel="1">
      <c r="A140" s="82" t="s">
        <v>223</v>
      </c>
      <c r="B140" s="82">
        <f t="shared" si="1"/>
        <v>109</v>
      </c>
      <c r="C140" s="82">
        <v>1160</v>
      </c>
      <c r="D140" s="143">
        <v>21096.900000000005</v>
      </c>
      <c r="E140" s="143">
        <v>30017.78</v>
      </c>
      <c r="F140" s="143">
        <v>35847.69</v>
      </c>
      <c r="G140" s="143">
        <v>12347.81</v>
      </c>
      <c r="H140" s="143">
        <v>6744.83</v>
      </c>
      <c r="I140" s="143">
        <v>5630.9000000000005</v>
      </c>
      <c r="J140" s="143">
        <v>11124.149999999998</v>
      </c>
      <c r="K140" s="82"/>
      <c r="L140" s="39"/>
      <c r="M140" s="39"/>
      <c r="N140" s="39"/>
      <c r="O140" s="39"/>
      <c r="P140" s="39"/>
      <c r="Q140" s="46"/>
      <c r="R140" s="64"/>
    </row>
    <row r="141" spans="1:20" s="59" customFormat="1" outlineLevel="1">
      <c r="A141" s="85" t="s">
        <v>224</v>
      </c>
      <c r="B141" s="54">
        <f t="shared" si="1"/>
        <v>110</v>
      </c>
      <c r="C141" s="54" t="s">
        <v>225</v>
      </c>
      <c r="D141" s="137">
        <v>7352.7</v>
      </c>
      <c r="E141" s="137">
        <v>12948</v>
      </c>
      <c r="F141" s="138">
        <v>14350.84</v>
      </c>
      <c r="G141" s="138">
        <v>6730.71</v>
      </c>
      <c r="H141" s="138">
        <v>1320.13</v>
      </c>
      <c r="I141" s="138">
        <v>600</v>
      </c>
      <c r="J141" s="138">
        <v>5700</v>
      </c>
      <c r="K141" s="55"/>
      <c r="L141" s="39"/>
      <c r="M141" s="39"/>
      <c r="N141" s="39"/>
      <c r="O141" s="39"/>
      <c r="P141" s="39"/>
      <c r="Q141" s="57"/>
      <c r="R141" s="64"/>
    </row>
    <row r="142" spans="1:20" s="59" customFormat="1" outlineLevel="1">
      <c r="A142" s="85" t="s">
        <v>226</v>
      </c>
      <c r="B142" s="54">
        <f t="shared" si="1"/>
        <v>111</v>
      </c>
      <c r="C142" s="54" t="s">
        <v>227</v>
      </c>
      <c r="D142" s="137">
        <v>2320.8000000000002</v>
      </c>
      <c r="E142" s="137">
        <v>3079.89</v>
      </c>
      <c r="F142" s="138">
        <v>3190.1849999999999</v>
      </c>
      <c r="G142" s="138">
        <v>845</v>
      </c>
      <c r="H142" s="138">
        <v>770</v>
      </c>
      <c r="I142" s="138">
        <v>760</v>
      </c>
      <c r="J142" s="138">
        <v>815.18499999999995</v>
      </c>
      <c r="K142" s="55"/>
      <c r="L142" s="39"/>
      <c r="M142" s="39"/>
      <c r="N142" s="39"/>
      <c r="O142" s="39"/>
      <c r="P142" s="39"/>
      <c r="Q142" s="57"/>
      <c r="R142" s="64"/>
    </row>
    <row r="143" spans="1:20" s="59" customFormat="1" outlineLevel="1">
      <c r="A143" s="85" t="s">
        <v>228</v>
      </c>
      <c r="B143" s="54">
        <f t="shared" si="1"/>
        <v>112</v>
      </c>
      <c r="C143" s="54" t="s">
        <v>229</v>
      </c>
      <c r="D143" s="137">
        <v>10627.300000000001</v>
      </c>
      <c r="E143" s="137">
        <v>13453.220000000001</v>
      </c>
      <c r="F143" s="138">
        <v>16322.165000000001</v>
      </c>
      <c r="G143" s="138">
        <v>4579.0600000000004</v>
      </c>
      <c r="H143" s="138">
        <v>3720.0450000000001</v>
      </c>
      <c r="I143" s="138">
        <v>3620.0549999999998</v>
      </c>
      <c r="J143" s="138">
        <v>4403.0050000000001</v>
      </c>
      <c r="K143" s="55"/>
      <c r="L143" s="133"/>
      <c r="M143" s="133"/>
      <c r="N143" s="133"/>
      <c r="O143" s="133"/>
      <c r="P143" s="133"/>
      <c r="Q143" s="57"/>
      <c r="R143" s="64"/>
    </row>
    <row r="144" spans="1:20" s="59" customFormat="1" outlineLevel="1">
      <c r="A144" s="85" t="s">
        <v>230</v>
      </c>
      <c r="B144" s="54">
        <f t="shared" si="1"/>
        <v>113</v>
      </c>
      <c r="C144" s="54" t="s">
        <v>231</v>
      </c>
      <c r="D144" s="137">
        <v>37.9</v>
      </c>
      <c r="E144" s="137">
        <v>35.01</v>
      </c>
      <c r="F144" s="138">
        <v>40.800000000000004</v>
      </c>
      <c r="G144" s="138">
        <v>12.24</v>
      </c>
      <c r="H144" s="138">
        <v>8.7550000000000008</v>
      </c>
      <c r="I144" s="138">
        <v>8.2449999999999992</v>
      </c>
      <c r="J144" s="138">
        <v>11.56</v>
      </c>
      <c r="K144" s="55"/>
      <c r="L144" s="133"/>
      <c r="M144" s="133"/>
      <c r="N144" s="133"/>
      <c r="O144" s="133"/>
      <c r="P144" s="133"/>
      <c r="Q144" s="57"/>
      <c r="R144" s="64"/>
      <c r="S144" s="57"/>
      <c r="T144" s="57"/>
    </row>
    <row r="145" spans="1:18" s="59" customFormat="1" outlineLevel="1">
      <c r="A145" s="85" t="s">
        <v>232</v>
      </c>
      <c r="B145" s="54">
        <f t="shared" si="1"/>
        <v>114</v>
      </c>
      <c r="C145" s="54" t="s">
        <v>233</v>
      </c>
      <c r="D145" s="137">
        <v>0</v>
      </c>
      <c r="E145" s="137">
        <v>0</v>
      </c>
      <c r="F145" s="138">
        <v>0</v>
      </c>
      <c r="G145" s="138">
        <v>0</v>
      </c>
      <c r="H145" s="138">
        <v>0</v>
      </c>
      <c r="I145" s="138">
        <v>0</v>
      </c>
      <c r="J145" s="138">
        <v>0</v>
      </c>
      <c r="K145" s="55"/>
      <c r="L145" s="39"/>
      <c r="M145" s="39"/>
      <c r="N145" s="39"/>
      <c r="O145" s="39"/>
      <c r="P145" s="39"/>
      <c r="Q145" s="57"/>
      <c r="R145" s="64"/>
    </row>
    <row r="146" spans="1:18" s="59" customFormat="1" ht="19.5" customHeight="1" outlineLevel="1">
      <c r="A146" s="85" t="s">
        <v>184</v>
      </c>
      <c r="B146" s="54">
        <f t="shared" si="1"/>
        <v>115</v>
      </c>
      <c r="C146" s="54" t="s">
        <v>231</v>
      </c>
      <c r="D146" s="138">
        <v>758.2</v>
      </c>
      <c r="E146" s="138">
        <v>501.65999999999997</v>
      </c>
      <c r="F146" s="138">
        <v>1943.7000000000003</v>
      </c>
      <c r="G146" s="138">
        <v>180.79999999999998</v>
      </c>
      <c r="H146" s="138">
        <v>925.9</v>
      </c>
      <c r="I146" s="138">
        <v>642.6</v>
      </c>
      <c r="J146" s="138">
        <v>194.4</v>
      </c>
      <c r="K146" s="55"/>
      <c r="L146" s="57"/>
      <c r="M146" s="57"/>
      <c r="N146" s="57"/>
      <c r="O146" s="57"/>
      <c r="P146" s="57"/>
      <c r="Q146" s="57"/>
      <c r="R146" s="64"/>
    </row>
    <row r="147" spans="1:18" s="59" customFormat="1" outlineLevel="1">
      <c r="A147" s="85" t="s">
        <v>234</v>
      </c>
      <c r="B147" s="54">
        <f t="shared" si="1"/>
        <v>116</v>
      </c>
      <c r="C147" s="54" t="s">
        <v>235</v>
      </c>
      <c r="D147" s="137">
        <v>399.2</v>
      </c>
      <c r="E147" s="137">
        <v>425</v>
      </c>
      <c r="F147" s="138">
        <v>704.70600000000002</v>
      </c>
      <c r="G147" s="138">
        <v>173.13399999999999</v>
      </c>
      <c r="H147" s="138">
        <v>175.23599999999999</v>
      </c>
      <c r="I147" s="138">
        <v>177.268</v>
      </c>
      <c r="J147" s="138">
        <v>179.06800000000001</v>
      </c>
      <c r="K147" s="55"/>
      <c r="L147" s="57"/>
      <c r="M147" s="57"/>
      <c r="N147" s="57"/>
      <c r="O147" s="57"/>
      <c r="P147" s="57"/>
      <c r="Q147" s="57"/>
      <c r="R147" s="64"/>
    </row>
    <row r="148" spans="1:18" s="59" customFormat="1" outlineLevel="1">
      <c r="A148" s="85" t="s">
        <v>236</v>
      </c>
      <c r="B148" s="54">
        <f t="shared" si="1"/>
        <v>117</v>
      </c>
      <c r="C148" s="54" t="s">
        <v>237</v>
      </c>
      <c r="D148" s="137">
        <v>0</v>
      </c>
      <c r="E148" s="137">
        <v>76.66</v>
      </c>
      <c r="F148" s="138">
        <v>68.994</v>
      </c>
      <c r="G148" s="138">
        <v>7.6660000000000004</v>
      </c>
      <c r="H148" s="138">
        <v>30.664000000000001</v>
      </c>
      <c r="I148" s="138">
        <v>15.332000000000001</v>
      </c>
      <c r="J148" s="138">
        <v>15.332000000000001</v>
      </c>
      <c r="K148" s="55"/>
      <c r="L148" s="57"/>
      <c r="M148" s="57"/>
      <c r="N148" s="57"/>
      <c r="O148" s="57"/>
      <c r="P148" s="57"/>
      <c r="Q148" s="57"/>
      <c r="R148" s="64"/>
    </row>
    <row r="149" spans="1:18" s="59" customFormat="1" ht="40.5" outlineLevel="1">
      <c r="A149" s="93" t="s">
        <v>238</v>
      </c>
      <c r="B149" s="54">
        <f t="shared" si="1"/>
        <v>118</v>
      </c>
      <c r="C149" s="54" t="s">
        <v>239</v>
      </c>
      <c r="D149" s="137">
        <v>359</v>
      </c>
      <c r="E149" s="137">
        <v>0</v>
      </c>
      <c r="F149" s="138">
        <v>1170</v>
      </c>
      <c r="G149" s="138">
        <v>0</v>
      </c>
      <c r="H149" s="138">
        <v>720</v>
      </c>
      <c r="I149" s="138">
        <v>450</v>
      </c>
      <c r="J149" s="138">
        <v>0</v>
      </c>
      <c r="K149" s="55"/>
      <c r="L149" s="57"/>
      <c r="M149" s="57"/>
      <c r="N149" s="57"/>
      <c r="O149" s="57"/>
      <c r="P149" s="57"/>
      <c r="Q149" s="57"/>
      <c r="R149" s="58"/>
    </row>
    <row r="150" spans="1:18" s="68" customFormat="1" outlineLevel="1">
      <c r="A150" s="94" t="s">
        <v>240</v>
      </c>
      <c r="B150" s="95">
        <f t="shared" si="1"/>
        <v>119</v>
      </c>
      <c r="C150" s="34">
        <v>1170</v>
      </c>
      <c r="D150" s="142">
        <v>2054.5</v>
      </c>
      <c r="E150" s="142">
        <v>5475</v>
      </c>
      <c r="F150" s="142">
        <v>32200</v>
      </c>
      <c r="G150" s="142">
        <v>5900</v>
      </c>
      <c r="H150" s="142">
        <v>5700</v>
      </c>
      <c r="I150" s="142">
        <v>11200</v>
      </c>
      <c r="J150" s="142">
        <v>9400</v>
      </c>
      <c r="K150" s="55"/>
      <c r="L150" s="57"/>
      <c r="M150" s="57"/>
      <c r="N150" s="57"/>
      <c r="O150" s="57"/>
      <c r="P150" s="57"/>
      <c r="Q150" s="69"/>
      <c r="R150" s="5"/>
    </row>
    <row r="151" spans="1:18" s="87" customFormat="1" outlineLevel="1">
      <c r="A151" s="85" t="s">
        <v>117</v>
      </c>
      <c r="B151" s="74">
        <f t="shared" si="1"/>
        <v>120</v>
      </c>
      <c r="C151" s="74" t="s">
        <v>241</v>
      </c>
      <c r="D151" s="138">
        <v>193</v>
      </c>
      <c r="E151" s="137">
        <v>420</v>
      </c>
      <c r="F151" s="138">
        <v>14360</v>
      </c>
      <c r="G151" s="138">
        <v>5260</v>
      </c>
      <c r="H151" s="138">
        <v>2700</v>
      </c>
      <c r="I151" s="138">
        <v>2700</v>
      </c>
      <c r="J151" s="138">
        <v>3700</v>
      </c>
      <c r="K151" s="55"/>
      <c r="L151" s="57"/>
      <c r="M151" s="57"/>
      <c r="N151" s="57"/>
      <c r="O151" s="57"/>
      <c r="P151" s="57"/>
      <c r="Q151" s="57"/>
      <c r="R151" s="86"/>
    </row>
    <row r="152" spans="1:18" s="97" customFormat="1" outlineLevel="1">
      <c r="A152" s="91" t="s">
        <v>203</v>
      </c>
      <c r="B152" s="74">
        <f t="shared" si="1"/>
        <v>121</v>
      </c>
      <c r="C152" s="74" t="s">
        <v>242</v>
      </c>
      <c r="D152" s="138">
        <v>95</v>
      </c>
      <c r="E152" s="138">
        <v>0</v>
      </c>
      <c r="F152" s="138">
        <v>14360</v>
      </c>
      <c r="G152" s="138">
        <v>5260</v>
      </c>
      <c r="H152" s="138">
        <v>2700</v>
      </c>
      <c r="I152" s="138">
        <v>2700</v>
      </c>
      <c r="J152" s="138">
        <v>3700</v>
      </c>
      <c r="K152" s="55"/>
      <c r="L152" s="57"/>
      <c r="M152" s="79"/>
      <c r="N152" s="79"/>
      <c r="O152" s="79"/>
      <c r="P152" s="79"/>
      <c r="Q152" s="79"/>
      <c r="R152" s="96"/>
    </row>
    <row r="153" spans="1:18" s="97" customFormat="1" outlineLevel="1">
      <c r="A153" s="91" t="s">
        <v>205</v>
      </c>
      <c r="B153" s="74">
        <f t="shared" si="1"/>
        <v>122</v>
      </c>
      <c r="C153" s="74" t="s">
        <v>243</v>
      </c>
      <c r="D153" s="138">
        <v>98</v>
      </c>
      <c r="E153" s="138">
        <v>420</v>
      </c>
      <c r="F153" s="138">
        <v>0</v>
      </c>
      <c r="G153" s="138">
        <v>0</v>
      </c>
      <c r="H153" s="138">
        <v>0</v>
      </c>
      <c r="I153" s="138">
        <v>0</v>
      </c>
      <c r="J153" s="138">
        <v>0</v>
      </c>
      <c r="K153" s="55"/>
      <c r="L153" s="57"/>
      <c r="M153" s="79"/>
      <c r="N153" s="79"/>
      <c r="O153" s="79"/>
      <c r="P153" s="79"/>
      <c r="Q153" s="79"/>
      <c r="R153" s="96"/>
    </row>
    <row r="154" spans="1:18" s="97" customFormat="1" outlineLevel="1">
      <c r="A154" s="91" t="s">
        <v>244</v>
      </c>
      <c r="B154" s="74">
        <f t="shared" si="1"/>
        <v>123</v>
      </c>
      <c r="C154" s="74" t="s">
        <v>245</v>
      </c>
      <c r="D154" s="138">
        <v>0</v>
      </c>
      <c r="E154" s="138">
        <v>0</v>
      </c>
      <c r="F154" s="138">
        <v>0</v>
      </c>
      <c r="G154" s="138">
        <v>0</v>
      </c>
      <c r="H154" s="138">
        <v>0</v>
      </c>
      <c r="I154" s="138">
        <v>0</v>
      </c>
      <c r="J154" s="138">
        <v>0</v>
      </c>
      <c r="K154" s="55"/>
      <c r="L154" s="57"/>
      <c r="M154" s="79"/>
      <c r="N154" s="79"/>
      <c r="O154" s="79"/>
      <c r="P154" s="79"/>
      <c r="Q154" s="79"/>
      <c r="R154" s="96"/>
    </row>
    <row r="155" spans="1:18" s="97" customFormat="1" outlineLevel="1">
      <c r="A155" s="91" t="s">
        <v>246</v>
      </c>
      <c r="B155" s="74">
        <f t="shared" si="1"/>
        <v>124</v>
      </c>
      <c r="C155" s="74" t="s">
        <v>247</v>
      </c>
      <c r="D155" s="138">
        <v>0</v>
      </c>
      <c r="E155" s="138">
        <v>0</v>
      </c>
      <c r="F155" s="138">
        <v>0</v>
      </c>
      <c r="G155" s="138">
        <v>0</v>
      </c>
      <c r="H155" s="138">
        <v>0</v>
      </c>
      <c r="I155" s="138">
        <v>0</v>
      </c>
      <c r="J155" s="138">
        <v>0</v>
      </c>
      <c r="K155" s="55"/>
      <c r="L155" s="57"/>
      <c r="M155" s="79"/>
      <c r="N155" s="79"/>
      <c r="O155" s="79"/>
      <c r="P155" s="79"/>
      <c r="Q155" s="79"/>
      <c r="R155" s="96"/>
    </row>
    <row r="156" spans="1:18" s="97" customFormat="1" outlineLevel="1">
      <c r="A156" s="77" t="s">
        <v>119</v>
      </c>
      <c r="B156" s="74">
        <f t="shared" si="1"/>
        <v>125</v>
      </c>
      <c r="C156" s="74" t="s">
        <v>248</v>
      </c>
      <c r="D156" s="138">
        <v>1861.5</v>
      </c>
      <c r="E156" s="138">
        <v>5055</v>
      </c>
      <c r="F156" s="138">
        <v>17840</v>
      </c>
      <c r="G156" s="138">
        <v>640</v>
      </c>
      <c r="H156" s="138">
        <v>3000</v>
      </c>
      <c r="I156" s="138">
        <v>8500</v>
      </c>
      <c r="J156" s="138">
        <v>5700</v>
      </c>
      <c r="K156" s="55"/>
      <c r="L156" s="57"/>
      <c r="M156" s="79"/>
      <c r="N156" s="79"/>
      <c r="O156" s="79"/>
      <c r="P156" s="79"/>
      <c r="Q156" s="79"/>
      <c r="R156" s="96"/>
    </row>
    <row r="157" spans="1:18" s="97" customFormat="1" outlineLevel="1">
      <c r="A157" s="91" t="s">
        <v>203</v>
      </c>
      <c r="B157" s="74">
        <f t="shared" si="1"/>
        <v>126</v>
      </c>
      <c r="C157" s="74" t="s">
        <v>249</v>
      </c>
      <c r="D157" s="138">
        <v>1861.5</v>
      </c>
      <c r="E157" s="138">
        <v>4755</v>
      </c>
      <c r="F157" s="138">
        <v>17840</v>
      </c>
      <c r="G157" s="138">
        <v>640</v>
      </c>
      <c r="H157" s="138">
        <v>3000</v>
      </c>
      <c r="I157" s="138">
        <v>8500</v>
      </c>
      <c r="J157" s="138">
        <v>5700</v>
      </c>
      <c r="K157" s="55"/>
      <c r="L157" s="57"/>
      <c r="M157" s="79"/>
      <c r="N157" s="79"/>
      <c r="O157" s="79"/>
      <c r="P157" s="79"/>
      <c r="Q157" s="79"/>
      <c r="R157" s="96"/>
    </row>
    <row r="158" spans="1:18" s="97" customFormat="1" outlineLevel="1">
      <c r="A158" s="91" t="s">
        <v>205</v>
      </c>
      <c r="B158" s="74">
        <f t="shared" si="1"/>
        <v>127</v>
      </c>
      <c r="C158" s="74" t="s">
        <v>250</v>
      </c>
      <c r="D158" s="137">
        <v>0</v>
      </c>
      <c r="E158" s="138">
        <v>0</v>
      </c>
      <c r="F158" s="138">
        <v>0</v>
      </c>
      <c r="G158" s="138">
        <v>0</v>
      </c>
      <c r="H158" s="138">
        <v>0</v>
      </c>
      <c r="I158" s="138">
        <v>0</v>
      </c>
      <c r="J158" s="138">
        <v>0</v>
      </c>
      <c r="K158" s="55"/>
      <c r="M158" s="79"/>
      <c r="N158" s="79"/>
      <c r="O158" s="79"/>
      <c r="P158" s="79"/>
      <c r="Q158" s="79"/>
      <c r="R158" s="96"/>
    </row>
    <row r="159" spans="1:18" s="97" customFormat="1" outlineLevel="1">
      <c r="A159" s="91" t="s">
        <v>244</v>
      </c>
      <c r="B159" s="74">
        <f t="shared" si="1"/>
        <v>128</v>
      </c>
      <c r="C159" s="74" t="s">
        <v>251</v>
      </c>
      <c r="D159" s="137">
        <v>0</v>
      </c>
      <c r="E159" s="138">
        <v>0</v>
      </c>
      <c r="F159" s="138">
        <v>0</v>
      </c>
      <c r="G159" s="138">
        <v>0</v>
      </c>
      <c r="H159" s="138">
        <v>0</v>
      </c>
      <c r="I159" s="138">
        <v>0</v>
      </c>
      <c r="J159" s="138">
        <v>0</v>
      </c>
      <c r="K159" s="55"/>
      <c r="L159" s="79"/>
      <c r="M159" s="79"/>
      <c r="N159" s="79"/>
      <c r="O159" s="79"/>
      <c r="P159" s="79"/>
      <c r="Q159" s="79"/>
      <c r="R159" s="96"/>
    </row>
    <row r="160" spans="1:18" s="97" customFormat="1" outlineLevel="1">
      <c r="A160" s="91" t="s">
        <v>246</v>
      </c>
      <c r="B160" s="74">
        <f t="shared" si="1"/>
        <v>129</v>
      </c>
      <c r="C160" s="74" t="s">
        <v>252</v>
      </c>
      <c r="D160" s="138">
        <v>0</v>
      </c>
      <c r="E160" s="138">
        <v>300</v>
      </c>
      <c r="F160" s="138">
        <v>0</v>
      </c>
      <c r="G160" s="138">
        <v>0</v>
      </c>
      <c r="H160" s="138">
        <v>0</v>
      </c>
      <c r="I160" s="138">
        <v>0</v>
      </c>
      <c r="J160" s="138">
        <v>0</v>
      </c>
      <c r="K160" s="55"/>
      <c r="L160" s="79"/>
      <c r="M160" s="79"/>
      <c r="N160" s="79"/>
      <c r="O160" s="79"/>
      <c r="P160" s="79"/>
      <c r="Q160" s="79"/>
      <c r="R160" s="96"/>
    </row>
    <row r="161" spans="1:19" s="87" customFormat="1" outlineLevel="1">
      <c r="A161" s="85" t="s">
        <v>121</v>
      </c>
      <c r="B161" s="54">
        <f t="shared" si="1"/>
        <v>130</v>
      </c>
      <c r="C161" s="54" t="s">
        <v>253</v>
      </c>
      <c r="D161" s="137">
        <v>0</v>
      </c>
      <c r="E161" s="137">
        <v>0</v>
      </c>
      <c r="F161" s="138">
        <v>0</v>
      </c>
      <c r="G161" s="138">
        <v>0</v>
      </c>
      <c r="H161" s="138">
        <v>0</v>
      </c>
      <c r="I161" s="138">
        <v>0</v>
      </c>
      <c r="J161" s="138">
        <v>0</v>
      </c>
      <c r="K161" s="55"/>
      <c r="L161" s="57"/>
      <c r="M161" s="79"/>
      <c r="N161" s="79"/>
      <c r="O161" s="79"/>
      <c r="P161" s="79"/>
      <c r="Q161" s="79"/>
      <c r="R161" s="96"/>
      <c r="S161" s="97"/>
    </row>
    <row r="162" spans="1:19" s="47" customFormat="1">
      <c r="A162" s="65" t="s">
        <v>254</v>
      </c>
      <c r="B162" s="54">
        <f t="shared" si="1"/>
        <v>131</v>
      </c>
      <c r="C162" s="98">
        <v>1180</v>
      </c>
      <c r="D162" s="141">
        <v>9791.3999999999651</v>
      </c>
      <c r="E162" s="141">
        <v>3.3999996958300471E-4</v>
      </c>
      <c r="F162" s="141">
        <v>0</v>
      </c>
      <c r="G162" s="142">
        <v>0</v>
      </c>
      <c r="H162" s="142">
        <v>0</v>
      </c>
      <c r="I162" s="142">
        <v>0</v>
      </c>
      <c r="J162" s="142">
        <v>0</v>
      </c>
      <c r="K162" s="67"/>
      <c r="L162" s="46"/>
      <c r="M162" s="46"/>
      <c r="N162" s="46"/>
      <c r="O162" s="46"/>
      <c r="P162" s="46"/>
      <c r="Q162" s="46"/>
      <c r="R162" s="6"/>
    </row>
    <row r="163" spans="1:19" s="47" customFormat="1">
      <c r="A163" s="65" t="s">
        <v>255</v>
      </c>
      <c r="B163" s="54">
        <f t="shared" si="1"/>
        <v>132</v>
      </c>
      <c r="C163" s="98">
        <v>1190</v>
      </c>
      <c r="D163" s="141">
        <v>230.20000000000073</v>
      </c>
      <c r="E163" s="141">
        <v>-4.3000000005122274E-4</v>
      </c>
      <c r="F163" s="141">
        <v>0</v>
      </c>
      <c r="G163" s="142">
        <v>0</v>
      </c>
      <c r="H163" s="142">
        <v>0</v>
      </c>
      <c r="I163" s="142">
        <v>0</v>
      </c>
      <c r="J163" s="142">
        <v>0</v>
      </c>
      <c r="K163" s="67"/>
      <c r="L163" s="46"/>
      <c r="M163" s="46"/>
      <c r="N163" s="46"/>
      <c r="O163" s="46"/>
      <c r="P163" s="46"/>
      <c r="Q163" s="46"/>
      <c r="R163" s="6"/>
    </row>
    <row r="164" spans="1:19" s="47" customFormat="1" ht="40.5">
      <c r="A164" s="65" t="s">
        <v>256</v>
      </c>
      <c r="B164" s="54">
        <f t="shared" ref="B164:B227" si="3">B163+1</f>
        <v>133</v>
      </c>
      <c r="C164" s="66">
        <v>1200</v>
      </c>
      <c r="D164" s="141">
        <v>0</v>
      </c>
      <c r="E164" s="141">
        <v>0</v>
      </c>
      <c r="F164" s="142">
        <v>0</v>
      </c>
      <c r="G164" s="142">
        <v>0</v>
      </c>
      <c r="H164" s="142">
        <v>0</v>
      </c>
      <c r="I164" s="142">
        <v>0</v>
      </c>
      <c r="J164" s="142">
        <v>0</v>
      </c>
      <c r="K164" s="67"/>
      <c r="L164" s="46"/>
      <c r="M164" s="46"/>
      <c r="N164" s="46"/>
      <c r="O164" s="46"/>
      <c r="P164" s="46"/>
      <c r="Q164" s="46"/>
      <c r="R164" s="6"/>
    </row>
    <row r="165" spans="1:19" s="47" customFormat="1">
      <c r="A165" s="65" t="s">
        <v>257</v>
      </c>
      <c r="B165" s="54">
        <f t="shared" si="3"/>
        <v>134</v>
      </c>
      <c r="C165" s="66">
        <v>1210</v>
      </c>
      <c r="D165" s="141">
        <v>310515.7</v>
      </c>
      <c r="E165" s="141">
        <v>316412.70506000001</v>
      </c>
      <c r="F165" s="141">
        <v>322038.86137</v>
      </c>
      <c r="G165" s="142">
        <v>72602.455809999985</v>
      </c>
      <c r="H165" s="142">
        <v>78990.33851999999</v>
      </c>
      <c r="I165" s="142">
        <v>83376.408519999997</v>
      </c>
      <c r="J165" s="142">
        <v>87069.658519999997</v>
      </c>
      <c r="K165" s="67"/>
      <c r="L165" s="46"/>
      <c r="M165" s="46"/>
      <c r="N165" s="46"/>
      <c r="O165" s="46"/>
      <c r="P165" s="46"/>
      <c r="Q165" s="46"/>
      <c r="R165" s="6"/>
    </row>
    <row r="166" spans="1:19" s="47" customFormat="1">
      <c r="A166" s="65" t="s">
        <v>258</v>
      </c>
      <c r="B166" s="54">
        <f t="shared" si="3"/>
        <v>135</v>
      </c>
      <c r="C166" s="66">
        <v>1220</v>
      </c>
      <c r="D166" s="141">
        <v>300567.20000000007</v>
      </c>
      <c r="E166" s="141">
        <v>326434.30515000003</v>
      </c>
      <c r="F166" s="141">
        <v>322189.56137000001</v>
      </c>
      <c r="G166" s="142">
        <v>72753.155809999982</v>
      </c>
      <c r="H166" s="142">
        <v>78990.338520000005</v>
      </c>
      <c r="I166" s="142">
        <v>83376.408519999997</v>
      </c>
      <c r="J166" s="142">
        <v>87069.658519999997</v>
      </c>
      <c r="K166" s="67"/>
      <c r="L166" s="46"/>
      <c r="M166" s="46"/>
      <c r="N166" s="46"/>
      <c r="O166" s="46"/>
      <c r="P166" s="46"/>
      <c r="Q166" s="46"/>
      <c r="R166" s="6"/>
    </row>
    <row r="167" spans="1:19" s="68" customFormat="1">
      <c r="A167" s="99" t="s">
        <v>259</v>
      </c>
      <c r="B167" s="100">
        <f t="shared" si="3"/>
        <v>136</v>
      </c>
      <c r="C167" s="101">
        <v>1230</v>
      </c>
      <c r="D167" s="145">
        <v>9948.4999999999418</v>
      </c>
      <c r="E167" s="145">
        <v>-10021.600090000022</v>
      </c>
      <c r="F167" s="145">
        <v>-150.70000000001164</v>
      </c>
      <c r="G167" s="145">
        <v>-150.69999999999709</v>
      </c>
      <c r="H167" s="145">
        <v>0</v>
      </c>
      <c r="I167" s="145">
        <v>0</v>
      </c>
      <c r="J167" s="145">
        <v>0</v>
      </c>
      <c r="K167" s="102"/>
      <c r="M167" s="69"/>
      <c r="N167" s="69"/>
      <c r="O167" s="69"/>
      <c r="P167" s="69"/>
      <c r="Q167" s="69"/>
      <c r="R167" s="5"/>
    </row>
    <row r="168" spans="1:19" s="47" customFormat="1">
      <c r="A168" s="35" t="s">
        <v>260</v>
      </c>
      <c r="B168" s="36">
        <f t="shared" si="3"/>
        <v>137</v>
      </c>
      <c r="C168" s="37">
        <v>2000</v>
      </c>
      <c r="D168" s="146">
        <v>30376.6</v>
      </c>
      <c r="E168" s="146">
        <v>0</v>
      </c>
      <c r="F168" s="146">
        <v>0</v>
      </c>
      <c r="G168" s="146">
        <v>0</v>
      </c>
      <c r="H168" s="146">
        <v>0</v>
      </c>
      <c r="I168" s="146">
        <v>0</v>
      </c>
      <c r="J168" s="146">
        <v>0</v>
      </c>
      <c r="K168" s="38"/>
      <c r="L168" s="39"/>
      <c r="M168" s="39"/>
      <c r="N168" s="39"/>
      <c r="O168" s="39"/>
      <c r="P168" s="39"/>
      <c r="Q168" s="39"/>
      <c r="R168" s="6"/>
    </row>
    <row r="169" spans="1:19" s="47" customFormat="1" ht="40.5">
      <c r="A169" s="65" t="s">
        <v>261</v>
      </c>
      <c r="B169" s="54">
        <f t="shared" si="3"/>
        <v>138</v>
      </c>
      <c r="C169" s="66">
        <v>2010</v>
      </c>
      <c r="D169" s="139">
        <v>30374.3</v>
      </c>
      <c r="E169" s="139">
        <v>0</v>
      </c>
      <c r="F169" s="139">
        <v>0</v>
      </c>
      <c r="G169" s="139">
        <v>0</v>
      </c>
      <c r="H169" s="139">
        <v>0</v>
      </c>
      <c r="I169" s="139">
        <v>0</v>
      </c>
      <c r="J169" s="139">
        <v>0</v>
      </c>
      <c r="K169" s="62"/>
      <c r="L169" s="39"/>
      <c r="M169" s="39"/>
      <c r="N169" s="39"/>
      <c r="O169" s="39"/>
      <c r="P169" s="39"/>
      <c r="Q169" s="39"/>
      <c r="R169" s="6"/>
    </row>
    <row r="170" spans="1:19" s="47" customFormat="1" ht="37.5" customHeight="1">
      <c r="A170" s="65" t="s">
        <v>262</v>
      </c>
      <c r="B170" s="54">
        <f t="shared" si="3"/>
        <v>139</v>
      </c>
      <c r="C170" s="66">
        <v>2020</v>
      </c>
      <c r="D170" s="139">
        <v>2.2999999999999998</v>
      </c>
      <c r="E170" s="139">
        <v>0</v>
      </c>
      <c r="F170" s="139">
        <v>0</v>
      </c>
      <c r="G170" s="139">
        <v>0</v>
      </c>
      <c r="H170" s="139">
        <v>0</v>
      </c>
      <c r="I170" s="139">
        <v>0</v>
      </c>
      <c r="J170" s="139">
        <v>0</v>
      </c>
      <c r="K170" s="62"/>
      <c r="L170" s="39"/>
      <c r="M170" s="39"/>
      <c r="N170" s="39"/>
      <c r="O170" s="39"/>
      <c r="P170" s="39"/>
      <c r="Q170" s="39"/>
      <c r="R170" s="6"/>
    </row>
    <row r="171" spans="1:19" s="47" customFormat="1">
      <c r="A171" s="65" t="s">
        <v>263</v>
      </c>
      <c r="B171" s="54">
        <f t="shared" si="3"/>
        <v>140</v>
      </c>
      <c r="C171" s="66">
        <v>2030</v>
      </c>
      <c r="D171" s="139">
        <v>0</v>
      </c>
      <c r="E171" s="139">
        <v>0</v>
      </c>
      <c r="F171" s="139">
        <v>0</v>
      </c>
      <c r="G171" s="139">
        <v>0</v>
      </c>
      <c r="H171" s="139">
        <v>0</v>
      </c>
      <c r="I171" s="139">
        <v>0</v>
      </c>
      <c r="J171" s="139">
        <v>0</v>
      </c>
      <c r="K171" s="62"/>
      <c r="L171" s="39"/>
      <c r="M171" s="39"/>
      <c r="N171" s="39"/>
      <c r="O171" s="39"/>
      <c r="P171" s="39"/>
      <c r="Q171" s="39"/>
      <c r="R171" s="6"/>
    </row>
    <row r="172" spans="1:19" s="47" customFormat="1">
      <c r="A172" s="65" t="s">
        <v>264</v>
      </c>
      <c r="B172" s="54">
        <f t="shared" si="3"/>
        <v>141</v>
      </c>
      <c r="C172" s="66">
        <v>2040</v>
      </c>
      <c r="D172" s="139">
        <v>0</v>
      </c>
      <c r="E172" s="139">
        <v>0</v>
      </c>
      <c r="F172" s="139">
        <v>0</v>
      </c>
      <c r="G172" s="139">
        <v>0</v>
      </c>
      <c r="H172" s="139">
        <v>0</v>
      </c>
      <c r="I172" s="139">
        <v>0</v>
      </c>
      <c r="J172" s="139">
        <v>0</v>
      </c>
      <c r="K172" s="62"/>
      <c r="L172" s="39"/>
      <c r="M172" s="39"/>
      <c r="N172" s="39"/>
      <c r="O172" s="39"/>
      <c r="P172" s="39"/>
      <c r="Q172" s="39"/>
      <c r="R172" s="6"/>
    </row>
    <row r="173" spans="1:19" s="47" customFormat="1">
      <c r="A173" s="35" t="s">
        <v>265</v>
      </c>
      <c r="B173" s="36">
        <f t="shared" si="3"/>
        <v>142</v>
      </c>
      <c r="C173" s="37">
        <v>3000</v>
      </c>
      <c r="D173" s="146">
        <v>17815.2</v>
      </c>
      <c r="E173" s="146">
        <v>15390.029980000001</v>
      </c>
      <c r="F173" s="146">
        <v>32200</v>
      </c>
      <c r="G173" s="146">
        <v>5900</v>
      </c>
      <c r="H173" s="146">
        <v>5700</v>
      </c>
      <c r="I173" s="146">
        <v>11200</v>
      </c>
      <c r="J173" s="146">
        <v>9400</v>
      </c>
      <c r="K173" s="38"/>
      <c r="L173" s="103"/>
      <c r="M173" s="103"/>
      <c r="N173" s="103"/>
      <c r="O173" s="103"/>
      <c r="P173" s="103"/>
      <c r="Q173" s="39"/>
      <c r="R173" s="6"/>
    </row>
    <row r="174" spans="1:19" s="47" customFormat="1">
      <c r="A174" s="65" t="s">
        <v>266</v>
      </c>
      <c r="B174" s="54">
        <f t="shared" si="3"/>
        <v>143</v>
      </c>
      <c r="C174" s="66">
        <v>3010</v>
      </c>
      <c r="D174" s="139">
        <v>2054.5</v>
      </c>
      <c r="E174" s="139">
        <v>0</v>
      </c>
      <c r="F174" s="139">
        <v>0</v>
      </c>
      <c r="G174" s="139">
        <v>0</v>
      </c>
      <c r="H174" s="139">
        <v>0</v>
      </c>
      <c r="I174" s="139">
        <v>0</v>
      </c>
      <c r="J174" s="139">
        <v>0</v>
      </c>
      <c r="K174" s="62"/>
      <c r="L174" s="39"/>
      <c r="M174" s="39"/>
      <c r="N174" s="39"/>
      <c r="O174" s="39"/>
      <c r="P174" s="39"/>
      <c r="Q174" s="39"/>
      <c r="R174" s="6"/>
    </row>
    <row r="175" spans="1:19" s="59" customFormat="1" ht="40.5" outlineLevel="1">
      <c r="A175" s="85" t="s">
        <v>267</v>
      </c>
      <c r="B175" s="54">
        <f t="shared" si="3"/>
        <v>144</v>
      </c>
      <c r="C175" s="54">
        <v>3020</v>
      </c>
      <c r="D175" s="139">
        <v>2054.5</v>
      </c>
      <c r="E175" s="139">
        <v>0</v>
      </c>
      <c r="F175" s="139">
        <v>0</v>
      </c>
      <c r="G175" s="139">
        <v>0</v>
      </c>
      <c r="H175" s="139">
        <v>0</v>
      </c>
      <c r="I175" s="139">
        <v>0</v>
      </c>
      <c r="J175" s="139">
        <v>0</v>
      </c>
      <c r="K175" s="62"/>
      <c r="L175" s="57"/>
      <c r="M175" s="57"/>
      <c r="N175" s="57"/>
      <c r="O175" s="57"/>
      <c r="P175" s="57"/>
      <c r="Q175" s="57"/>
      <c r="R175" s="58"/>
    </row>
    <row r="176" spans="1:19" s="47" customFormat="1">
      <c r="A176" s="65" t="s">
        <v>268</v>
      </c>
      <c r="B176" s="54">
        <f t="shared" si="3"/>
        <v>145</v>
      </c>
      <c r="C176" s="66">
        <v>3030</v>
      </c>
      <c r="D176" s="139">
        <v>15760.7</v>
      </c>
      <c r="E176" s="139">
        <v>15390.029980000001</v>
      </c>
      <c r="F176" s="139">
        <v>32200</v>
      </c>
      <c r="G176" s="139">
        <v>5900</v>
      </c>
      <c r="H176" s="139">
        <v>5700</v>
      </c>
      <c r="I176" s="139">
        <v>11200</v>
      </c>
      <c r="J176" s="139">
        <v>9400</v>
      </c>
      <c r="K176" s="62"/>
      <c r="L176" s="39"/>
      <c r="M176" s="39"/>
      <c r="N176" s="39"/>
      <c r="O176" s="39"/>
      <c r="P176" s="39"/>
      <c r="Q176" s="39"/>
      <c r="R176" s="6"/>
    </row>
    <row r="177" spans="1:18" s="59" customFormat="1" outlineLevel="1">
      <c r="A177" s="85" t="s">
        <v>121</v>
      </c>
      <c r="B177" s="54">
        <f t="shared" si="3"/>
        <v>146</v>
      </c>
      <c r="C177" s="54" t="s">
        <v>269</v>
      </c>
      <c r="D177" s="137">
        <v>0</v>
      </c>
      <c r="E177" s="138">
        <v>0</v>
      </c>
      <c r="F177" s="137">
        <v>0</v>
      </c>
      <c r="G177" s="137">
        <v>0</v>
      </c>
      <c r="H177" s="137">
        <v>0</v>
      </c>
      <c r="I177" s="137">
        <v>0</v>
      </c>
      <c r="J177" s="137">
        <v>0</v>
      </c>
      <c r="K177" s="55"/>
      <c r="L177" s="57"/>
      <c r="M177" s="57"/>
      <c r="N177" s="57"/>
      <c r="O177" s="57"/>
      <c r="P177" s="57"/>
      <c r="Q177" s="57"/>
      <c r="R177" s="58"/>
    </row>
    <row r="178" spans="1:18" s="59" customFormat="1" outlineLevel="1">
      <c r="A178" s="85" t="s">
        <v>270</v>
      </c>
      <c r="B178" s="54">
        <f t="shared" si="3"/>
        <v>147</v>
      </c>
      <c r="C178" s="54" t="s">
        <v>271</v>
      </c>
      <c r="D178" s="137">
        <v>9342.2000000000007</v>
      </c>
      <c r="E178" s="138">
        <v>8190.8099800000009</v>
      </c>
      <c r="F178" s="138">
        <v>14360</v>
      </c>
      <c r="G178" s="138">
        <v>5260</v>
      </c>
      <c r="H178" s="138">
        <v>2700</v>
      </c>
      <c r="I178" s="138">
        <v>2700</v>
      </c>
      <c r="J178" s="138">
        <v>3700</v>
      </c>
      <c r="K178" s="55"/>
      <c r="L178" s="57"/>
      <c r="M178" s="57"/>
      <c r="N178" s="57"/>
      <c r="O178" s="57"/>
      <c r="P178" s="57"/>
      <c r="Q178" s="57"/>
      <c r="R178" s="58"/>
    </row>
    <row r="179" spans="1:18" s="59" customFormat="1" ht="40.5" outlineLevel="1">
      <c r="A179" s="85" t="s">
        <v>272</v>
      </c>
      <c r="B179" s="54">
        <f t="shared" si="3"/>
        <v>148</v>
      </c>
      <c r="C179" s="54" t="s">
        <v>273</v>
      </c>
      <c r="D179" s="137">
        <v>3982</v>
      </c>
      <c r="E179" s="138">
        <v>0</v>
      </c>
      <c r="F179" s="138">
        <v>0</v>
      </c>
      <c r="G179" s="138">
        <v>0</v>
      </c>
      <c r="H179" s="138">
        <v>0</v>
      </c>
      <c r="I179" s="138">
        <v>0</v>
      </c>
      <c r="J179" s="138">
        <v>0</v>
      </c>
      <c r="K179" s="55"/>
      <c r="L179" s="57"/>
      <c r="M179" s="57"/>
      <c r="N179" s="57"/>
      <c r="O179" s="57"/>
      <c r="P179" s="57"/>
      <c r="Q179" s="57"/>
      <c r="R179" s="58"/>
    </row>
    <row r="180" spans="1:18" s="59" customFormat="1" outlineLevel="1">
      <c r="A180" s="85" t="s">
        <v>274</v>
      </c>
      <c r="B180" s="54">
        <f t="shared" si="3"/>
        <v>149</v>
      </c>
      <c r="C180" s="54" t="s">
        <v>275</v>
      </c>
      <c r="D180" s="137">
        <v>99.9</v>
      </c>
      <c r="E180" s="138">
        <v>0</v>
      </c>
      <c r="F180" s="138">
        <v>0</v>
      </c>
      <c r="G180" s="138">
        <v>0</v>
      </c>
      <c r="H180" s="138">
        <v>0</v>
      </c>
      <c r="I180" s="138">
        <v>0</v>
      </c>
      <c r="J180" s="138">
        <v>0</v>
      </c>
      <c r="K180" s="55"/>
      <c r="L180" s="57"/>
      <c r="M180" s="57"/>
      <c r="N180" s="57"/>
      <c r="O180" s="57"/>
      <c r="P180" s="57"/>
      <c r="Q180" s="57"/>
      <c r="R180" s="58"/>
    </row>
    <row r="181" spans="1:18" s="59" customFormat="1" ht="40.5" outlineLevel="1">
      <c r="A181" s="85" t="s">
        <v>276</v>
      </c>
      <c r="B181" s="54">
        <f t="shared" si="3"/>
        <v>150</v>
      </c>
      <c r="C181" s="54" t="s">
        <v>277</v>
      </c>
      <c r="D181" s="137">
        <v>0</v>
      </c>
      <c r="E181" s="138">
        <v>0</v>
      </c>
      <c r="F181" s="138">
        <v>0</v>
      </c>
      <c r="G181" s="138">
        <v>0</v>
      </c>
      <c r="H181" s="138">
        <v>0</v>
      </c>
      <c r="I181" s="138">
        <v>0</v>
      </c>
      <c r="J181" s="138">
        <v>0</v>
      </c>
      <c r="K181" s="55"/>
      <c r="L181" s="57"/>
      <c r="M181" s="57"/>
      <c r="N181" s="57"/>
      <c r="O181" s="57"/>
      <c r="P181" s="57"/>
      <c r="Q181" s="57"/>
      <c r="R181" s="58"/>
    </row>
    <row r="182" spans="1:18" s="59" customFormat="1" outlineLevel="1">
      <c r="A182" s="85" t="s">
        <v>278</v>
      </c>
      <c r="B182" s="54">
        <f t="shared" si="3"/>
        <v>151</v>
      </c>
      <c r="C182" s="54" t="s">
        <v>279</v>
      </c>
      <c r="D182" s="137">
        <v>2336.6</v>
      </c>
      <c r="E182" s="138">
        <v>7199.22</v>
      </c>
      <c r="F182" s="138">
        <v>17840</v>
      </c>
      <c r="G182" s="138">
        <v>640</v>
      </c>
      <c r="H182" s="138">
        <v>3000</v>
      </c>
      <c r="I182" s="138">
        <v>8500</v>
      </c>
      <c r="J182" s="138">
        <v>5700</v>
      </c>
      <c r="K182" s="55"/>
      <c r="L182" s="57"/>
      <c r="M182" s="57"/>
      <c r="N182" s="57"/>
      <c r="O182" s="57"/>
      <c r="P182" s="57"/>
      <c r="Q182" s="57"/>
      <c r="R182" s="58"/>
    </row>
    <row r="183" spans="1:18" s="47" customFormat="1">
      <c r="A183" s="65" t="s">
        <v>280</v>
      </c>
      <c r="B183" s="54">
        <f t="shared" si="3"/>
        <v>152</v>
      </c>
      <c r="C183" s="66">
        <v>3040</v>
      </c>
      <c r="D183" s="139">
        <v>0</v>
      </c>
      <c r="E183" s="139">
        <v>0</v>
      </c>
      <c r="F183" s="139">
        <v>0</v>
      </c>
      <c r="G183" s="139">
        <v>0</v>
      </c>
      <c r="H183" s="139">
        <v>0</v>
      </c>
      <c r="I183" s="139">
        <v>0</v>
      </c>
      <c r="J183" s="139">
        <v>0</v>
      </c>
      <c r="K183" s="62"/>
      <c r="L183" s="39"/>
      <c r="M183" s="39"/>
      <c r="N183" s="39"/>
      <c r="O183" s="39"/>
      <c r="P183" s="39"/>
      <c r="Q183" s="39"/>
      <c r="R183" s="6"/>
    </row>
    <row r="184" spans="1:18" s="47" customFormat="1">
      <c r="A184" s="35" t="s">
        <v>281</v>
      </c>
      <c r="B184" s="36">
        <f t="shared" si="3"/>
        <v>153</v>
      </c>
      <c r="C184" s="37">
        <v>4000</v>
      </c>
      <c r="D184" s="146">
        <v>91384.7</v>
      </c>
      <c r="E184" s="146">
        <v>0</v>
      </c>
      <c r="F184" s="146">
        <v>0</v>
      </c>
      <c r="G184" s="146">
        <v>0</v>
      </c>
      <c r="H184" s="146">
        <v>0</v>
      </c>
      <c r="I184" s="146">
        <v>0</v>
      </c>
      <c r="J184" s="146">
        <v>0</v>
      </c>
      <c r="K184" s="38"/>
      <c r="L184" s="39"/>
      <c r="M184" s="39"/>
      <c r="N184" s="39"/>
      <c r="O184" s="39"/>
      <c r="P184" s="39"/>
      <c r="Q184" s="39"/>
      <c r="R184" s="6"/>
    </row>
    <row r="185" spans="1:18" s="47" customFormat="1">
      <c r="A185" s="35" t="s">
        <v>282</v>
      </c>
      <c r="B185" s="36">
        <f t="shared" si="3"/>
        <v>154</v>
      </c>
      <c r="C185" s="37">
        <v>5000</v>
      </c>
      <c r="D185" s="146"/>
      <c r="E185" s="146"/>
      <c r="F185" s="146"/>
      <c r="G185" s="146"/>
      <c r="H185" s="146"/>
      <c r="I185" s="146"/>
      <c r="J185" s="146"/>
      <c r="K185" s="38"/>
      <c r="L185" s="39"/>
      <c r="M185" s="39"/>
      <c r="N185" s="39"/>
      <c r="O185" s="39"/>
      <c r="P185" s="39"/>
      <c r="Q185" s="39"/>
      <c r="R185" s="6"/>
    </row>
    <row r="186" spans="1:18" s="47" customFormat="1">
      <c r="A186" s="65" t="s">
        <v>283</v>
      </c>
      <c r="B186" s="54">
        <f t="shared" si="3"/>
        <v>155</v>
      </c>
      <c r="C186" s="66">
        <v>5010</v>
      </c>
      <c r="D186" s="140">
        <v>319.39999999999998</v>
      </c>
      <c r="E186" s="139">
        <v>320</v>
      </c>
      <c r="F186" s="140">
        <v>320</v>
      </c>
      <c r="G186" s="140">
        <v>80</v>
      </c>
      <c r="H186" s="140">
        <v>80</v>
      </c>
      <c r="I186" s="140">
        <v>80</v>
      </c>
      <c r="J186" s="140">
        <v>80</v>
      </c>
      <c r="K186" s="62"/>
      <c r="L186" s="39"/>
      <c r="M186" s="39"/>
      <c r="N186" s="39"/>
      <c r="O186" s="39"/>
      <c r="P186" s="39"/>
      <c r="Q186" s="39"/>
      <c r="R186" s="6"/>
    </row>
    <row r="187" spans="1:18" s="104" customFormat="1" outlineLevel="1">
      <c r="A187" s="85" t="s">
        <v>284</v>
      </c>
      <c r="B187" s="54">
        <f t="shared" si="3"/>
        <v>156</v>
      </c>
      <c r="C187" s="54" t="s">
        <v>285</v>
      </c>
      <c r="D187" s="137">
        <v>0</v>
      </c>
      <c r="E187" s="137">
        <v>0</v>
      </c>
      <c r="F187" s="138">
        <v>0</v>
      </c>
      <c r="G187" s="138">
        <v>0</v>
      </c>
      <c r="H187" s="138">
        <v>0</v>
      </c>
      <c r="I187" s="138">
        <v>0</v>
      </c>
      <c r="J187" s="138">
        <v>0</v>
      </c>
      <c r="K187" s="55"/>
      <c r="L187" s="57"/>
      <c r="M187" s="57"/>
      <c r="N187" s="57"/>
      <c r="O187" s="57"/>
      <c r="P187" s="57"/>
      <c r="Q187" s="57"/>
      <c r="R187" s="58"/>
    </row>
    <row r="188" spans="1:18" s="59" customFormat="1" outlineLevel="1">
      <c r="A188" s="85" t="s">
        <v>286</v>
      </c>
      <c r="B188" s="54">
        <f t="shared" si="3"/>
        <v>157</v>
      </c>
      <c r="C188" s="54" t="s">
        <v>287</v>
      </c>
      <c r="D188" s="137">
        <v>0</v>
      </c>
      <c r="E188" s="137">
        <v>0</v>
      </c>
      <c r="F188" s="138">
        <v>0</v>
      </c>
      <c r="G188" s="138">
        <v>0</v>
      </c>
      <c r="H188" s="138">
        <v>0</v>
      </c>
      <c r="I188" s="138">
        <v>0</v>
      </c>
      <c r="J188" s="138">
        <v>0</v>
      </c>
      <c r="K188" s="55"/>
      <c r="L188" s="57"/>
      <c r="M188" s="57"/>
      <c r="N188" s="57"/>
      <c r="O188" s="57"/>
      <c r="P188" s="57"/>
      <c r="Q188" s="57"/>
      <c r="R188" s="58"/>
    </row>
    <row r="189" spans="1:18" s="59" customFormat="1" outlineLevel="1">
      <c r="A189" s="85" t="s">
        <v>288</v>
      </c>
      <c r="B189" s="54">
        <f t="shared" si="3"/>
        <v>158</v>
      </c>
      <c r="C189" s="54" t="s">
        <v>289</v>
      </c>
      <c r="D189" s="137">
        <v>319.39999999999998</v>
      </c>
      <c r="E189" s="137">
        <v>320</v>
      </c>
      <c r="F189" s="138">
        <v>320</v>
      </c>
      <c r="G189" s="138">
        <v>80</v>
      </c>
      <c r="H189" s="138">
        <v>80</v>
      </c>
      <c r="I189" s="138">
        <v>80</v>
      </c>
      <c r="J189" s="138">
        <v>80</v>
      </c>
      <c r="K189" s="55"/>
      <c r="L189" s="57"/>
      <c r="M189" s="57"/>
      <c r="N189" s="57"/>
      <c r="O189" s="57"/>
      <c r="P189" s="57"/>
      <c r="Q189" s="57"/>
      <c r="R189" s="58"/>
    </row>
    <row r="190" spans="1:18" s="59" customFormat="1" outlineLevel="1">
      <c r="A190" s="85" t="s">
        <v>290</v>
      </c>
      <c r="B190" s="54">
        <f t="shared" si="3"/>
        <v>159</v>
      </c>
      <c r="C190" s="54">
        <v>5020</v>
      </c>
      <c r="D190" s="137">
        <v>0</v>
      </c>
      <c r="E190" s="137">
        <v>0</v>
      </c>
      <c r="F190" s="138">
        <v>0</v>
      </c>
      <c r="G190" s="138">
        <v>0</v>
      </c>
      <c r="H190" s="138">
        <v>0</v>
      </c>
      <c r="I190" s="138">
        <v>0</v>
      </c>
      <c r="J190" s="138">
        <v>0</v>
      </c>
      <c r="K190" s="55"/>
      <c r="L190" s="57"/>
      <c r="M190" s="57"/>
      <c r="N190" s="57"/>
      <c r="O190" s="57"/>
      <c r="P190" s="57"/>
      <c r="Q190" s="57"/>
      <c r="R190" s="58"/>
    </row>
    <row r="191" spans="1:18" s="47" customFormat="1">
      <c r="A191" s="65" t="s">
        <v>291</v>
      </c>
      <c r="B191" s="54">
        <f t="shared" si="3"/>
        <v>160</v>
      </c>
      <c r="C191" s="66">
        <v>5030</v>
      </c>
      <c r="D191" s="139">
        <v>0</v>
      </c>
      <c r="E191" s="139">
        <v>0</v>
      </c>
      <c r="F191" s="140">
        <v>0</v>
      </c>
      <c r="G191" s="140">
        <v>0</v>
      </c>
      <c r="H191" s="140">
        <v>0</v>
      </c>
      <c r="I191" s="140">
        <v>0</v>
      </c>
      <c r="J191" s="140">
        <v>0</v>
      </c>
      <c r="K191" s="62"/>
      <c r="L191" s="39"/>
      <c r="M191" s="39"/>
      <c r="N191" s="39"/>
      <c r="O191" s="39"/>
      <c r="P191" s="39"/>
      <c r="Q191" s="39"/>
      <c r="R191" s="6"/>
    </row>
    <row r="192" spans="1:18" s="59" customFormat="1" outlineLevel="1">
      <c r="A192" s="85" t="s">
        <v>284</v>
      </c>
      <c r="B192" s="54">
        <f t="shared" si="3"/>
        <v>161</v>
      </c>
      <c r="C192" s="54" t="s">
        <v>292</v>
      </c>
      <c r="D192" s="138">
        <v>0</v>
      </c>
      <c r="E192" s="137">
        <v>0</v>
      </c>
      <c r="F192" s="138">
        <v>0</v>
      </c>
      <c r="G192" s="138">
        <v>0</v>
      </c>
      <c r="H192" s="138">
        <v>0</v>
      </c>
      <c r="I192" s="138">
        <v>0</v>
      </c>
      <c r="J192" s="138">
        <v>0</v>
      </c>
      <c r="K192" s="55"/>
      <c r="L192" s="57"/>
      <c r="M192" s="57"/>
      <c r="N192" s="57"/>
      <c r="O192" s="57"/>
      <c r="P192" s="57"/>
      <c r="Q192" s="57"/>
      <c r="R192" s="58"/>
    </row>
    <row r="193" spans="1:18" s="59" customFormat="1" outlineLevel="1">
      <c r="A193" s="85" t="s">
        <v>286</v>
      </c>
      <c r="B193" s="54">
        <f t="shared" si="3"/>
        <v>162</v>
      </c>
      <c r="C193" s="54" t="s">
        <v>293</v>
      </c>
      <c r="D193" s="138">
        <v>0</v>
      </c>
      <c r="E193" s="137">
        <v>0</v>
      </c>
      <c r="F193" s="138">
        <v>0</v>
      </c>
      <c r="G193" s="138">
        <v>0</v>
      </c>
      <c r="H193" s="138">
        <v>0</v>
      </c>
      <c r="I193" s="138">
        <v>0</v>
      </c>
      <c r="J193" s="138">
        <v>0</v>
      </c>
      <c r="K193" s="55"/>
      <c r="L193" s="57"/>
      <c r="M193" s="57"/>
      <c r="N193" s="57"/>
      <c r="O193" s="57"/>
      <c r="P193" s="57"/>
      <c r="Q193" s="57"/>
      <c r="R193" s="58"/>
    </row>
    <row r="194" spans="1:18" s="59" customFormat="1" outlineLevel="1">
      <c r="A194" s="85" t="s">
        <v>288</v>
      </c>
      <c r="B194" s="54">
        <f t="shared" si="3"/>
        <v>163</v>
      </c>
      <c r="C194" s="54" t="s">
        <v>294</v>
      </c>
      <c r="D194" s="138">
        <v>0</v>
      </c>
      <c r="E194" s="137">
        <v>0</v>
      </c>
      <c r="F194" s="138">
        <v>0</v>
      </c>
      <c r="G194" s="138">
        <v>0</v>
      </c>
      <c r="H194" s="138">
        <v>0</v>
      </c>
      <c r="I194" s="138">
        <v>0</v>
      </c>
      <c r="J194" s="138">
        <v>0</v>
      </c>
      <c r="K194" s="55"/>
      <c r="L194" s="57"/>
      <c r="M194" s="57"/>
      <c r="N194" s="57"/>
      <c r="O194" s="57"/>
      <c r="P194" s="57"/>
      <c r="Q194" s="57"/>
      <c r="R194" s="58"/>
    </row>
    <row r="195" spans="1:18" s="59" customFormat="1" outlineLevel="1">
      <c r="A195" s="85" t="s">
        <v>295</v>
      </c>
      <c r="B195" s="54">
        <f t="shared" si="3"/>
        <v>164</v>
      </c>
      <c r="C195" s="54">
        <v>5040</v>
      </c>
      <c r="D195" s="138">
        <v>0</v>
      </c>
      <c r="E195" s="137">
        <v>0</v>
      </c>
      <c r="F195" s="137">
        <v>0</v>
      </c>
      <c r="G195" s="137">
        <v>0</v>
      </c>
      <c r="H195" s="137">
        <v>0</v>
      </c>
      <c r="I195" s="137">
        <v>0</v>
      </c>
      <c r="J195" s="137">
        <v>0</v>
      </c>
      <c r="K195" s="55"/>
      <c r="L195" s="57"/>
      <c r="M195" s="57"/>
      <c r="N195" s="57"/>
      <c r="O195" s="57"/>
      <c r="P195" s="57"/>
      <c r="Q195" s="57"/>
      <c r="R195" s="58"/>
    </row>
    <row r="196" spans="1:18" s="47" customFormat="1">
      <c r="A196" s="35" t="s">
        <v>296</v>
      </c>
      <c r="B196" s="36">
        <f t="shared" si="3"/>
        <v>165</v>
      </c>
      <c r="C196" s="37">
        <v>6000</v>
      </c>
      <c r="D196" s="146"/>
      <c r="E196" s="146"/>
      <c r="F196" s="146"/>
      <c r="G196" s="146"/>
      <c r="H196" s="146"/>
      <c r="I196" s="146"/>
      <c r="J196" s="146"/>
      <c r="K196" s="38"/>
      <c r="L196" s="39"/>
      <c r="M196" s="39"/>
      <c r="N196" s="39"/>
      <c r="O196" s="39"/>
      <c r="P196" s="39"/>
      <c r="Q196" s="39"/>
      <c r="R196" s="6"/>
    </row>
    <row r="197" spans="1:18" s="47" customFormat="1">
      <c r="A197" s="65" t="s">
        <v>297</v>
      </c>
      <c r="B197" s="54">
        <f t="shared" si="3"/>
        <v>166</v>
      </c>
      <c r="C197" s="66">
        <v>6010</v>
      </c>
      <c r="D197" s="139">
        <v>0</v>
      </c>
      <c r="E197" s="139">
        <v>0</v>
      </c>
      <c r="F197" s="139">
        <v>0</v>
      </c>
      <c r="G197" s="139">
        <v>0</v>
      </c>
      <c r="H197" s="139">
        <v>0</v>
      </c>
      <c r="I197" s="139">
        <v>0</v>
      </c>
      <c r="J197" s="139">
        <v>0</v>
      </c>
      <c r="K197" s="62"/>
      <c r="L197" s="39"/>
      <c r="M197" s="39"/>
      <c r="N197" s="39"/>
      <c r="O197" s="39"/>
      <c r="P197" s="39"/>
      <c r="Q197" s="39"/>
      <c r="R197" s="6"/>
    </row>
    <row r="198" spans="1:18" s="47" customFormat="1">
      <c r="A198" s="65" t="s">
        <v>298</v>
      </c>
      <c r="B198" s="54">
        <f t="shared" si="3"/>
        <v>167</v>
      </c>
      <c r="C198" s="66">
        <v>6020</v>
      </c>
      <c r="D198" s="139">
        <v>0</v>
      </c>
      <c r="E198" s="139">
        <v>0</v>
      </c>
      <c r="F198" s="139">
        <v>0</v>
      </c>
      <c r="G198" s="139">
        <v>0</v>
      </c>
      <c r="H198" s="139">
        <v>0</v>
      </c>
      <c r="I198" s="139">
        <v>0</v>
      </c>
      <c r="J198" s="139">
        <v>0</v>
      </c>
      <c r="K198" s="62"/>
      <c r="L198" s="39"/>
      <c r="M198" s="39"/>
      <c r="N198" s="39"/>
      <c r="O198" s="39"/>
      <c r="P198" s="39"/>
      <c r="Q198" s="39"/>
      <c r="R198" s="6"/>
    </row>
    <row r="199" spans="1:18" s="47" customFormat="1" ht="40.5">
      <c r="A199" s="65" t="s">
        <v>299</v>
      </c>
      <c r="B199" s="54">
        <f t="shared" si="3"/>
        <v>168</v>
      </c>
      <c r="C199" s="66">
        <v>6030</v>
      </c>
      <c r="D199" s="139">
        <v>0</v>
      </c>
      <c r="E199" s="139">
        <v>0</v>
      </c>
      <c r="F199" s="139">
        <v>0</v>
      </c>
      <c r="G199" s="139">
        <v>0</v>
      </c>
      <c r="H199" s="139">
        <v>0</v>
      </c>
      <c r="I199" s="139">
        <v>0</v>
      </c>
      <c r="J199" s="139">
        <v>0</v>
      </c>
      <c r="K199" s="62"/>
      <c r="L199" s="39"/>
      <c r="M199" s="39"/>
      <c r="N199" s="39"/>
      <c r="O199" s="39"/>
      <c r="P199" s="39"/>
      <c r="Q199" s="39"/>
      <c r="R199" s="6"/>
    </row>
    <row r="200" spans="1:18" s="72" customFormat="1">
      <c r="A200" s="105" t="s">
        <v>300</v>
      </c>
      <c r="B200" s="74">
        <f t="shared" si="3"/>
        <v>169</v>
      </c>
      <c r="C200" s="106">
        <v>6040</v>
      </c>
      <c r="D200" s="147">
        <v>0.6</v>
      </c>
      <c r="E200" s="147">
        <v>0</v>
      </c>
      <c r="F200" s="139">
        <v>0</v>
      </c>
      <c r="G200" s="139">
        <v>0</v>
      </c>
      <c r="H200" s="139">
        <v>0</v>
      </c>
      <c r="I200" s="139">
        <v>0</v>
      </c>
      <c r="J200" s="147">
        <v>0.6</v>
      </c>
      <c r="K200" s="76"/>
      <c r="L200" s="71"/>
      <c r="M200" s="71"/>
      <c r="N200" s="71"/>
      <c r="O200" s="71"/>
      <c r="P200" s="71"/>
      <c r="Q200" s="71"/>
      <c r="R200" s="5"/>
    </row>
    <row r="201" spans="1:18" s="47" customFormat="1">
      <c r="A201" s="35" t="s">
        <v>301</v>
      </c>
      <c r="B201" s="36">
        <f t="shared" si="3"/>
        <v>170</v>
      </c>
      <c r="C201" s="37">
        <v>7000</v>
      </c>
      <c r="D201" s="146"/>
      <c r="E201" s="146"/>
      <c r="F201" s="146"/>
      <c r="G201" s="146"/>
      <c r="H201" s="146"/>
      <c r="I201" s="146"/>
      <c r="J201" s="146"/>
      <c r="K201" s="38"/>
      <c r="L201" s="39"/>
      <c r="M201" s="39"/>
      <c r="N201" s="39"/>
      <c r="O201" s="39"/>
      <c r="P201" s="39"/>
      <c r="Q201" s="39"/>
      <c r="R201" s="6"/>
    </row>
    <row r="202" spans="1:18" s="47" customFormat="1">
      <c r="A202" s="65" t="s">
        <v>302</v>
      </c>
      <c r="B202" s="54">
        <f t="shared" si="3"/>
        <v>171</v>
      </c>
      <c r="C202" s="66">
        <v>7010</v>
      </c>
      <c r="D202" s="139">
        <v>138316.6</v>
      </c>
      <c r="E202" s="139">
        <v>0</v>
      </c>
      <c r="F202" s="139">
        <v>0</v>
      </c>
      <c r="G202" s="139">
        <v>0</v>
      </c>
      <c r="H202" s="139">
        <v>0</v>
      </c>
      <c r="I202" s="139">
        <v>0</v>
      </c>
      <c r="J202" s="139">
        <v>0</v>
      </c>
      <c r="K202" s="62"/>
      <c r="L202" s="39"/>
      <c r="M202" s="39"/>
      <c r="N202" s="39"/>
      <c r="O202" s="39"/>
      <c r="P202" s="39"/>
      <c r="Q202" s="39"/>
      <c r="R202" s="6"/>
    </row>
    <row r="203" spans="1:18" s="47" customFormat="1">
      <c r="A203" s="65" t="s">
        <v>303</v>
      </c>
      <c r="B203" s="54">
        <f t="shared" si="3"/>
        <v>172</v>
      </c>
      <c r="C203" s="66">
        <v>7020</v>
      </c>
      <c r="D203" s="139">
        <v>39393.800000000003</v>
      </c>
      <c r="E203" s="139">
        <v>0</v>
      </c>
      <c r="F203" s="139">
        <v>0</v>
      </c>
      <c r="G203" s="139">
        <v>0</v>
      </c>
      <c r="H203" s="139">
        <v>0</v>
      </c>
      <c r="I203" s="139">
        <v>0</v>
      </c>
      <c r="J203" s="139">
        <v>0</v>
      </c>
      <c r="K203" s="62"/>
      <c r="L203" s="39"/>
      <c r="M203" s="39"/>
      <c r="N203" s="39"/>
      <c r="O203" s="39"/>
      <c r="P203" s="39"/>
      <c r="Q203" s="39"/>
      <c r="R203" s="6"/>
    </row>
    <row r="204" spans="1:18" s="47" customFormat="1">
      <c r="A204" s="65" t="s">
        <v>304</v>
      </c>
      <c r="B204" s="54">
        <f t="shared" si="3"/>
        <v>173</v>
      </c>
      <c r="C204" s="66">
        <v>7030</v>
      </c>
      <c r="D204" s="139">
        <v>177710.4</v>
      </c>
      <c r="E204" s="139">
        <v>0</v>
      </c>
      <c r="F204" s="139">
        <v>0</v>
      </c>
      <c r="G204" s="139">
        <v>0</v>
      </c>
      <c r="H204" s="139">
        <v>0</v>
      </c>
      <c r="I204" s="139">
        <v>0</v>
      </c>
      <c r="J204" s="139">
        <v>0</v>
      </c>
      <c r="K204" s="62"/>
      <c r="L204" s="39"/>
      <c r="M204" s="39"/>
      <c r="N204" s="39"/>
      <c r="O204" s="39"/>
      <c r="P204" s="39"/>
      <c r="Q204" s="39"/>
      <c r="R204" s="6"/>
    </row>
    <row r="205" spans="1:18" s="47" customFormat="1">
      <c r="A205" s="65" t="s">
        <v>305</v>
      </c>
      <c r="B205" s="54">
        <f t="shared" si="3"/>
        <v>174</v>
      </c>
      <c r="C205" s="66">
        <v>7040</v>
      </c>
      <c r="D205" s="139">
        <v>663.3</v>
      </c>
      <c r="E205" s="139">
        <v>0</v>
      </c>
      <c r="F205" s="139">
        <v>0</v>
      </c>
      <c r="G205" s="139">
        <v>0</v>
      </c>
      <c r="H205" s="139">
        <v>0</v>
      </c>
      <c r="I205" s="139">
        <v>0</v>
      </c>
      <c r="J205" s="139">
        <v>0</v>
      </c>
      <c r="K205" s="62"/>
      <c r="L205" s="39"/>
      <c r="M205" s="39"/>
      <c r="N205" s="39"/>
      <c r="O205" s="39"/>
      <c r="P205" s="39"/>
      <c r="Q205" s="39"/>
      <c r="R205" s="6"/>
    </row>
    <row r="206" spans="1:18" s="47" customFormat="1">
      <c r="A206" s="65" t="s">
        <v>306</v>
      </c>
      <c r="B206" s="54">
        <f t="shared" si="3"/>
        <v>175</v>
      </c>
      <c r="C206" s="66">
        <v>7050</v>
      </c>
      <c r="D206" s="139">
        <v>1364.7</v>
      </c>
      <c r="E206" s="139">
        <v>0</v>
      </c>
      <c r="F206" s="148">
        <v>0</v>
      </c>
      <c r="G206" s="139">
        <v>0</v>
      </c>
      <c r="H206" s="139">
        <v>0</v>
      </c>
      <c r="I206" s="139">
        <v>0</v>
      </c>
      <c r="J206" s="139">
        <v>0</v>
      </c>
      <c r="K206" s="62"/>
      <c r="L206" s="39"/>
      <c r="M206" s="39"/>
      <c r="N206" s="39"/>
      <c r="O206" s="39"/>
      <c r="P206" s="39"/>
      <c r="Q206" s="39"/>
      <c r="R206" s="6"/>
    </row>
    <row r="207" spans="1:18" s="47" customFormat="1">
      <c r="A207" s="35" t="s">
        <v>307</v>
      </c>
      <c r="B207" s="36">
        <f t="shared" si="3"/>
        <v>176</v>
      </c>
      <c r="C207" s="37">
        <v>8000</v>
      </c>
      <c r="D207" s="146"/>
      <c r="E207" s="146"/>
      <c r="F207" s="146"/>
      <c r="G207" s="146"/>
      <c r="H207" s="146"/>
      <c r="I207" s="146"/>
      <c r="J207" s="146"/>
      <c r="K207" s="38"/>
      <c r="L207" s="39"/>
      <c r="M207" s="39"/>
      <c r="N207" s="39"/>
      <c r="O207" s="39"/>
      <c r="P207" s="39"/>
      <c r="Q207" s="39"/>
      <c r="R207" s="6"/>
    </row>
    <row r="208" spans="1:18" s="47" customFormat="1">
      <c r="A208" s="65" t="s">
        <v>308</v>
      </c>
      <c r="B208" s="54">
        <f t="shared" si="3"/>
        <v>177</v>
      </c>
      <c r="C208" s="66">
        <v>8010</v>
      </c>
      <c r="D208" s="149">
        <v>977</v>
      </c>
      <c r="E208" s="149">
        <v>996.25</v>
      </c>
      <c r="F208" s="141">
        <v>971.5</v>
      </c>
      <c r="G208" s="141">
        <v>971.5</v>
      </c>
      <c r="H208" s="141">
        <v>971.5</v>
      </c>
      <c r="I208" s="141">
        <v>971.5</v>
      </c>
      <c r="J208" s="141">
        <v>971.5</v>
      </c>
      <c r="K208" s="67"/>
      <c r="L208" s="39"/>
      <c r="M208" s="39"/>
      <c r="N208" s="39"/>
      <c r="O208" s="39"/>
      <c r="P208" s="39"/>
      <c r="Q208" s="39"/>
      <c r="R208" s="6"/>
    </row>
    <row r="209" spans="1:18" s="59" customFormat="1" outlineLevel="1">
      <c r="A209" s="85" t="s">
        <v>309</v>
      </c>
      <c r="B209" s="54">
        <f t="shared" si="3"/>
        <v>178</v>
      </c>
      <c r="C209" s="54" t="s">
        <v>310</v>
      </c>
      <c r="D209" s="150">
        <v>1</v>
      </c>
      <c r="E209" s="150">
        <v>1</v>
      </c>
      <c r="F209" s="138">
        <v>1</v>
      </c>
      <c r="G209" s="138">
        <v>1</v>
      </c>
      <c r="H209" s="138">
        <v>1</v>
      </c>
      <c r="I209" s="138">
        <v>1</v>
      </c>
      <c r="J209" s="138">
        <v>1</v>
      </c>
      <c r="K209" s="55"/>
      <c r="L209" s="39"/>
      <c r="M209" s="57"/>
      <c r="N209" s="57"/>
      <c r="O209" s="57"/>
      <c r="P209" s="57"/>
      <c r="Q209" s="57"/>
      <c r="R209" s="58"/>
    </row>
    <row r="210" spans="1:18" s="59" customFormat="1" outlineLevel="1">
      <c r="A210" s="85" t="s">
        <v>311</v>
      </c>
      <c r="B210" s="54">
        <f t="shared" si="3"/>
        <v>179</v>
      </c>
      <c r="C210" s="54" t="s">
        <v>312</v>
      </c>
      <c r="D210" s="150">
        <v>2</v>
      </c>
      <c r="E210" s="150">
        <v>2</v>
      </c>
      <c r="F210" s="138">
        <v>2</v>
      </c>
      <c r="G210" s="138">
        <v>2</v>
      </c>
      <c r="H210" s="138">
        <v>2</v>
      </c>
      <c r="I210" s="138">
        <v>2</v>
      </c>
      <c r="J210" s="138">
        <v>2</v>
      </c>
      <c r="K210" s="55"/>
      <c r="L210" s="39"/>
      <c r="M210" s="57"/>
      <c r="N210" s="57"/>
      <c r="O210" s="57"/>
      <c r="P210" s="57"/>
      <c r="Q210" s="57"/>
      <c r="R210" s="58"/>
    </row>
    <row r="211" spans="1:18" s="59" customFormat="1" outlineLevel="1">
      <c r="A211" s="85" t="s">
        <v>313</v>
      </c>
      <c r="B211" s="54">
        <f t="shared" si="3"/>
        <v>180</v>
      </c>
      <c r="C211" s="54" t="s">
        <v>314</v>
      </c>
      <c r="D211" s="150">
        <v>1</v>
      </c>
      <c r="E211" s="150">
        <v>1</v>
      </c>
      <c r="F211" s="138">
        <v>1</v>
      </c>
      <c r="G211" s="138">
        <v>1</v>
      </c>
      <c r="H211" s="138">
        <v>1</v>
      </c>
      <c r="I211" s="138">
        <v>1</v>
      </c>
      <c r="J211" s="138">
        <v>1</v>
      </c>
      <c r="K211" s="55"/>
      <c r="L211" s="39"/>
      <c r="M211" s="57"/>
      <c r="N211" s="57"/>
      <c r="O211" s="57"/>
      <c r="P211" s="57"/>
      <c r="Q211" s="57"/>
      <c r="R211" s="58"/>
    </row>
    <row r="212" spans="1:18" s="59" customFormat="1" outlineLevel="1">
      <c r="A212" s="85" t="s">
        <v>315</v>
      </c>
      <c r="B212" s="54">
        <f t="shared" si="3"/>
        <v>181</v>
      </c>
      <c r="C212" s="54" t="s">
        <v>316</v>
      </c>
      <c r="D212" s="150">
        <v>1</v>
      </c>
      <c r="E212" s="150">
        <v>1</v>
      </c>
      <c r="F212" s="138">
        <v>1</v>
      </c>
      <c r="G212" s="138">
        <v>1</v>
      </c>
      <c r="H212" s="138">
        <v>1</v>
      </c>
      <c r="I212" s="138">
        <v>1</v>
      </c>
      <c r="J212" s="138">
        <v>1</v>
      </c>
      <c r="K212" s="55"/>
      <c r="L212" s="39"/>
      <c r="M212" s="57"/>
      <c r="N212" s="57"/>
      <c r="O212" s="57"/>
      <c r="P212" s="57"/>
      <c r="Q212" s="57"/>
      <c r="R212" s="58"/>
    </row>
    <row r="213" spans="1:18" s="59" customFormat="1" outlineLevel="1">
      <c r="A213" s="85" t="s">
        <v>317</v>
      </c>
      <c r="B213" s="54">
        <f t="shared" si="3"/>
        <v>182</v>
      </c>
      <c r="C213" s="54" t="s">
        <v>318</v>
      </c>
      <c r="D213" s="150">
        <v>218.25</v>
      </c>
      <c r="E213" s="150">
        <v>252.25</v>
      </c>
      <c r="F213" s="138">
        <v>248</v>
      </c>
      <c r="G213" s="138">
        <v>248</v>
      </c>
      <c r="H213" s="138">
        <v>248</v>
      </c>
      <c r="I213" s="138">
        <v>248</v>
      </c>
      <c r="J213" s="138">
        <v>248</v>
      </c>
      <c r="K213" s="55"/>
      <c r="L213" s="39"/>
      <c r="M213" s="57"/>
      <c r="N213" s="57"/>
      <c r="O213" s="57"/>
      <c r="P213" s="57"/>
      <c r="Q213" s="57"/>
      <c r="R213" s="58"/>
    </row>
    <row r="214" spans="1:18" s="59" customFormat="1" outlineLevel="1">
      <c r="A214" s="85" t="s">
        <v>319</v>
      </c>
      <c r="B214" s="54">
        <f t="shared" si="3"/>
        <v>183</v>
      </c>
      <c r="C214" s="54" t="s">
        <v>320</v>
      </c>
      <c r="D214" s="150">
        <v>376</v>
      </c>
      <c r="E214" s="150">
        <v>380</v>
      </c>
      <c r="F214" s="138">
        <v>380.5</v>
      </c>
      <c r="G214" s="138">
        <v>380.5</v>
      </c>
      <c r="H214" s="138">
        <v>380.5</v>
      </c>
      <c r="I214" s="138">
        <v>380.5</v>
      </c>
      <c r="J214" s="138">
        <v>380.5</v>
      </c>
      <c r="K214" s="55"/>
      <c r="L214" s="39"/>
      <c r="M214" s="57"/>
      <c r="N214" s="57"/>
      <c r="O214" s="57"/>
      <c r="P214" s="57"/>
      <c r="Q214" s="57"/>
      <c r="R214" s="58"/>
    </row>
    <row r="215" spans="1:18" s="59" customFormat="1" outlineLevel="1">
      <c r="A215" s="85" t="s">
        <v>321</v>
      </c>
      <c r="B215" s="54">
        <f t="shared" si="3"/>
        <v>184</v>
      </c>
      <c r="C215" s="54" t="s">
        <v>322</v>
      </c>
      <c r="D215" s="154">
        <v>183.75</v>
      </c>
      <c r="E215" s="150">
        <v>189.5</v>
      </c>
      <c r="F215" s="138">
        <v>184.25</v>
      </c>
      <c r="G215" s="138">
        <v>184.25</v>
      </c>
      <c r="H215" s="138">
        <v>184.25</v>
      </c>
      <c r="I215" s="138">
        <v>184.25</v>
      </c>
      <c r="J215" s="138">
        <v>184.25</v>
      </c>
      <c r="K215" s="55"/>
      <c r="L215" s="39"/>
      <c r="M215" s="107"/>
      <c r="N215" s="107"/>
      <c r="O215" s="57"/>
      <c r="P215" s="57"/>
      <c r="Q215" s="57"/>
      <c r="R215" s="58"/>
    </row>
    <row r="216" spans="1:18" s="59" customFormat="1" outlineLevel="1">
      <c r="A216" s="85" t="s">
        <v>323</v>
      </c>
      <c r="B216" s="54">
        <f t="shared" si="3"/>
        <v>185</v>
      </c>
      <c r="C216" s="54" t="s">
        <v>324</v>
      </c>
      <c r="D216" s="154">
        <v>194</v>
      </c>
      <c r="E216" s="150">
        <v>169.5</v>
      </c>
      <c r="F216" s="138">
        <v>153.75</v>
      </c>
      <c r="G216" s="138">
        <v>153.75</v>
      </c>
      <c r="H216" s="138">
        <v>153.75</v>
      </c>
      <c r="I216" s="138">
        <v>153.75</v>
      </c>
      <c r="J216" s="138">
        <v>153.75</v>
      </c>
      <c r="K216" s="55"/>
      <c r="L216" s="39"/>
      <c r="M216" s="108"/>
      <c r="N216" s="108"/>
      <c r="O216" s="57"/>
      <c r="P216" s="57"/>
      <c r="Q216" s="57"/>
      <c r="R216" s="58"/>
    </row>
    <row r="217" spans="1:18" s="59" customFormat="1">
      <c r="A217" s="65" t="s">
        <v>325</v>
      </c>
      <c r="B217" s="54">
        <f t="shared" si="3"/>
        <v>186</v>
      </c>
      <c r="C217" s="54">
        <v>8020</v>
      </c>
      <c r="D217" s="151">
        <v>149757.4</v>
      </c>
      <c r="E217" s="152">
        <v>154699.995215</v>
      </c>
      <c r="F217" s="153">
        <v>162396.70000000001</v>
      </c>
      <c r="G217" s="153">
        <v>40599.175000000003</v>
      </c>
      <c r="H217" s="153">
        <v>40599.175000000003</v>
      </c>
      <c r="I217" s="153">
        <v>40599.175000000003</v>
      </c>
      <c r="J217" s="153">
        <v>40599.175000000003</v>
      </c>
      <c r="K217" s="109"/>
      <c r="L217" s="39"/>
      <c r="M217" s="110"/>
      <c r="N217" s="110"/>
      <c r="O217" s="57"/>
      <c r="P217" s="57"/>
      <c r="Q217" s="57"/>
      <c r="R217" s="58"/>
    </row>
    <row r="218" spans="1:18" s="59" customFormat="1" outlineLevel="1">
      <c r="A218" s="85" t="s">
        <v>309</v>
      </c>
      <c r="B218" s="54">
        <f t="shared" si="3"/>
        <v>187</v>
      </c>
      <c r="C218" s="54" t="s">
        <v>326</v>
      </c>
      <c r="D218" s="137">
        <v>568.6</v>
      </c>
      <c r="E218" s="137">
        <v>703.8</v>
      </c>
      <c r="F218" s="138">
        <v>700</v>
      </c>
      <c r="G218" s="138">
        <v>175</v>
      </c>
      <c r="H218" s="138">
        <v>175</v>
      </c>
      <c r="I218" s="138">
        <v>175</v>
      </c>
      <c r="J218" s="138">
        <v>175</v>
      </c>
      <c r="K218" s="55"/>
      <c r="L218" s="39"/>
      <c r="M218" s="57"/>
      <c r="N218" s="57"/>
      <c r="O218" s="57"/>
      <c r="P218" s="57"/>
      <c r="Q218" s="57"/>
      <c r="R218" s="58"/>
    </row>
    <row r="219" spans="1:18" s="59" customFormat="1" outlineLevel="1">
      <c r="A219" s="85" t="s">
        <v>327</v>
      </c>
      <c r="B219" s="54">
        <f t="shared" si="3"/>
        <v>188</v>
      </c>
      <c r="C219" s="54" t="s">
        <v>328</v>
      </c>
      <c r="D219" s="137">
        <v>1121.0999999999999</v>
      </c>
      <c r="E219" s="137">
        <v>1076.4000000000001</v>
      </c>
      <c r="F219" s="138">
        <v>1080</v>
      </c>
      <c r="G219" s="138">
        <v>270</v>
      </c>
      <c r="H219" s="138">
        <v>270</v>
      </c>
      <c r="I219" s="138">
        <v>270</v>
      </c>
      <c r="J219" s="138">
        <v>270</v>
      </c>
      <c r="K219" s="55"/>
      <c r="L219" s="39"/>
      <c r="M219" s="57"/>
      <c r="N219" s="57"/>
      <c r="O219" s="57"/>
      <c r="P219" s="57"/>
      <c r="Q219" s="57"/>
      <c r="R219" s="58"/>
    </row>
    <row r="220" spans="1:18" s="59" customFormat="1" outlineLevel="1">
      <c r="A220" s="85" t="s">
        <v>313</v>
      </c>
      <c r="B220" s="54">
        <f t="shared" si="3"/>
        <v>189</v>
      </c>
      <c r="C220" s="54" t="s">
        <v>329</v>
      </c>
      <c r="D220" s="137">
        <v>513.1</v>
      </c>
      <c r="E220" s="137">
        <v>535.29999999999995</v>
      </c>
      <c r="F220" s="138">
        <v>540</v>
      </c>
      <c r="G220" s="138">
        <v>135</v>
      </c>
      <c r="H220" s="138">
        <v>135</v>
      </c>
      <c r="I220" s="138">
        <v>135</v>
      </c>
      <c r="J220" s="138">
        <v>135</v>
      </c>
      <c r="K220" s="55"/>
      <c r="L220" s="39"/>
      <c r="M220" s="57"/>
      <c r="N220" s="57"/>
      <c r="O220" s="57"/>
      <c r="P220" s="57"/>
      <c r="Q220" s="57"/>
      <c r="R220" s="58"/>
    </row>
    <row r="221" spans="1:18" s="59" customFormat="1" outlineLevel="1">
      <c r="A221" s="85" t="s">
        <v>315</v>
      </c>
      <c r="B221" s="54">
        <f t="shared" si="3"/>
        <v>190</v>
      </c>
      <c r="C221" s="54" t="s">
        <v>328</v>
      </c>
      <c r="D221" s="137">
        <v>493.3</v>
      </c>
      <c r="E221" s="137">
        <v>476.1</v>
      </c>
      <c r="F221" s="138">
        <v>480</v>
      </c>
      <c r="G221" s="138">
        <v>120</v>
      </c>
      <c r="H221" s="138">
        <v>120</v>
      </c>
      <c r="I221" s="138">
        <v>120</v>
      </c>
      <c r="J221" s="138">
        <v>120</v>
      </c>
      <c r="K221" s="55"/>
      <c r="L221" s="39"/>
      <c r="M221" s="57"/>
      <c r="N221" s="57"/>
      <c r="O221" s="57"/>
      <c r="P221" s="57"/>
      <c r="Q221" s="57"/>
      <c r="R221" s="58"/>
    </row>
    <row r="222" spans="1:18" s="59" customFormat="1" outlineLevel="1">
      <c r="A222" s="85" t="s">
        <v>317</v>
      </c>
      <c r="B222" s="54">
        <f t="shared" si="3"/>
        <v>191</v>
      </c>
      <c r="C222" s="54" t="s">
        <v>329</v>
      </c>
      <c r="D222" s="137">
        <v>49234.1</v>
      </c>
      <c r="E222" s="137">
        <v>55169.897360000003</v>
      </c>
      <c r="F222" s="138">
        <v>59520</v>
      </c>
      <c r="G222" s="138">
        <v>14880</v>
      </c>
      <c r="H222" s="138">
        <v>14880</v>
      </c>
      <c r="I222" s="138">
        <v>14880</v>
      </c>
      <c r="J222" s="138">
        <v>14880</v>
      </c>
      <c r="K222" s="55"/>
      <c r="L222" s="57"/>
      <c r="M222" s="57"/>
      <c r="N222" s="57"/>
      <c r="O222" s="57"/>
      <c r="P222" s="57"/>
      <c r="Q222" s="57"/>
      <c r="R222" s="58"/>
    </row>
    <row r="223" spans="1:18" s="59" customFormat="1" outlineLevel="1">
      <c r="A223" s="85" t="s">
        <v>319</v>
      </c>
      <c r="B223" s="54">
        <f t="shared" si="3"/>
        <v>192</v>
      </c>
      <c r="C223" s="54" t="s">
        <v>330</v>
      </c>
      <c r="D223" s="137">
        <v>59006.7</v>
      </c>
      <c r="E223" s="137">
        <v>58521.207007500008</v>
      </c>
      <c r="F223" s="138">
        <v>61641</v>
      </c>
      <c r="G223" s="138">
        <v>15410.25</v>
      </c>
      <c r="H223" s="138">
        <v>15410.25</v>
      </c>
      <c r="I223" s="138">
        <v>15410.25</v>
      </c>
      <c r="J223" s="138">
        <v>15410.25</v>
      </c>
      <c r="K223" s="55"/>
      <c r="L223" s="57"/>
      <c r="M223" s="57"/>
      <c r="N223" s="57"/>
      <c r="O223" s="57"/>
      <c r="P223" s="57"/>
      <c r="Q223" s="57"/>
      <c r="R223" s="58"/>
    </row>
    <row r="224" spans="1:18" s="59" customFormat="1" outlineLevel="1">
      <c r="A224" s="85" t="s">
        <v>321</v>
      </c>
      <c r="B224" s="54">
        <f t="shared" si="3"/>
        <v>193</v>
      </c>
      <c r="C224" s="54" t="s">
        <v>331</v>
      </c>
      <c r="D224" s="137">
        <v>17870.900000000001</v>
      </c>
      <c r="E224" s="137">
        <v>18978.0440375</v>
      </c>
      <c r="F224" s="138">
        <v>19235.699999999997</v>
      </c>
      <c r="G224" s="138">
        <v>4808.9249999999993</v>
      </c>
      <c r="H224" s="138">
        <v>4808.9249999999993</v>
      </c>
      <c r="I224" s="138">
        <v>4808.9249999999993</v>
      </c>
      <c r="J224" s="138">
        <v>4808.9249999999993</v>
      </c>
      <c r="K224" s="55"/>
      <c r="L224" s="57"/>
      <c r="M224" s="57"/>
      <c r="N224" s="57"/>
      <c r="O224" s="57"/>
      <c r="P224" s="57"/>
      <c r="Q224" s="57"/>
      <c r="R224" s="58"/>
    </row>
    <row r="225" spans="1:18" s="59" customFormat="1" outlineLevel="1">
      <c r="A225" s="85" t="s">
        <v>323</v>
      </c>
      <c r="B225" s="54">
        <f t="shared" si="3"/>
        <v>194</v>
      </c>
      <c r="C225" s="54" t="s">
        <v>332</v>
      </c>
      <c r="D225" s="137">
        <v>20949.599999999999</v>
      </c>
      <c r="E225" s="137">
        <v>19239.246809999997</v>
      </c>
      <c r="F225" s="138">
        <v>19200.000000000015</v>
      </c>
      <c r="G225" s="138">
        <v>4800.0000000000036</v>
      </c>
      <c r="H225" s="138">
        <v>4800.0000000000036</v>
      </c>
      <c r="I225" s="138">
        <v>4800.0000000000036</v>
      </c>
      <c r="J225" s="138">
        <v>4800.0000000000036</v>
      </c>
      <c r="K225" s="55"/>
      <c r="L225" s="57"/>
      <c r="M225" s="57"/>
      <c r="N225" s="57"/>
      <c r="O225" s="57"/>
      <c r="P225" s="57"/>
      <c r="Q225" s="57"/>
      <c r="R225" s="58"/>
    </row>
    <row r="226" spans="1:18" s="47" customFormat="1" ht="40.5">
      <c r="A226" s="65" t="s">
        <v>333</v>
      </c>
      <c r="B226" s="54">
        <f t="shared" si="3"/>
        <v>195</v>
      </c>
      <c r="C226" s="66">
        <v>8030</v>
      </c>
      <c r="D226" s="141">
        <v>12.773575571477311</v>
      </c>
      <c r="E226" s="141">
        <v>12.940191987871183</v>
      </c>
      <c r="F226" s="142">
        <v>13.930065191284955</v>
      </c>
      <c r="G226" s="153">
        <v>13.930065191284955</v>
      </c>
      <c r="H226" s="153">
        <v>13.930065191284955</v>
      </c>
      <c r="I226" s="153">
        <v>13.930065191284955</v>
      </c>
      <c r="J226" s="153">
        <v>13.930065191284955</v>
      </c>
      <c r="K226" s="67"/>
      <c r="L226" s="39"/>
      <c r="M226" s="39"/>
      <c r="N226" s="39"/>
      <c r="O226" s="39"/>
      <c r="P226" s="39"/>
      <c r="Q226" s="39"/>
      <c r="R226" s="6"/>
    </row>
    <row r="227" spans="1:18" s="59" customFormat="1" outlineLevel="1">
      <c r="A227" s="85" t="s">
        <v>309</v>
      </c>
      <c r="B227" s="54">
        <f t="shared" si="3"/>
        <v>196</v>
      </c>
      <c r="C227" s="54" t="s">
        <v>334</v>
      </c>
      <c r="D227" s="137">
        <v>47.383333333333333</v>
      </c>
      <c r="E227" s="137">
        <v>58.65</v>
      </c>
      <c r="F227" s="138">
        <v>58.333333333333336</v>
      </c>
      <c r="G227" s="138">
        <v>58.333333333333336</v>
      </c>
      <c r="H227" s="138">
        <v>58.333333333333336</v>
      </c>
      <c r="I227" s="138">
        <v>58.333333333333336</v>
      </c>
      <c r="J227" s="138">
        <v>58.333333333333336</v>
      </c>
      <c r="K227" s="55"/>
      <c r="L227" s="57"/>
      <c r="M227" s="57"/>
      <c r="N227" s="57"/>
      <c r="O227" s="57"/>
      <c r="P227" s="57"/>
      <c r="Q227" s="57"/>
      <c r="R227" s="58"/>
    </row>
    <row r="228" spans="1:18" s="59" customFormat="1" outlineLevel="1">
      <c r="A228" s="85" t="s">
        <v>311</v>
      </c>
      <c r="B228" s="54">
        <f t="shared" ref="B228:B242" si="4">B227+1</f>
        <v>197</v>
      </c>
      <c r="C228" s="54" t="s">
        <v>335</v>
      </c>
      <c r="D228" s="137">
        <v>46.712499999999999</v>
      </c>
      <c r="E228" s="137">
        <v>42.6</v>
      </c>
      <c r="F228" s="138">
        <v>42.6</v>
      </c>
      <c r="G228" s="138">
        <v>45</v>
      </c>
      <c r="H228" s="138">
        <v>45</v>
      </c>
      <c r="I228" s="138">
        <v>45</v>
      </c>
      <c r="J228" s="138">
        <v>45</v>
      </c>
      <c r="K228" s="55"/>
      <c r="L228" s="57"/>
      <c r="M228" s="57"/>
      <c r="N228" s="57"/>
      <c r="O228" s="57"/>
      <c r="P228" s="57"/>
      <c r="Q228" s="57"/>
      <c r="R228" s="58"/>
    </row>
    <row r="229" spans="1:18" s="59" customFormat="1" outlineLevel="1">
      <c r="A229" s="85" t="s">
        <v>313</v>
      </c>
      <c r="B229" s="54">
        <f t="shared" si="4"/>
        <v>198</v>
      </c>
      <c r="C229" s="54" t="s">
        <v>336</v>
      </c>
      <c r="D229" s="137">
        <v>42.758333333333333</v>
      </c>
      <c r="E229" s="137">
        <v>44.608333333333327</v>
      </c>
      <c r="F229" s="138">
        <v>45</v>
      </c>
      <c r="G229" s="138">
        <v>45</v>
      </c>
      <c r="H229" s="138">
        <v>45</v>
      </c>
      <c r="I229" s="138">
        <v>45</v>
      </c>
      <c r="J229" s="138">
        <v>45</v>
      </c>
      <c r="K229" s="55"/>
      <c r="L229" s="57"/>
      <c r="M229" s="57"/>
      <c r="N229" s="57"/>
      <c r="O229" s="57"/>
      <c r="P229" s="57"/>
      <c r="Q229" s="57"/>
      <c r="R229" s="58"/>
    </row>
    <row r="230" spans="1:18" s="59" customFormat="1" outlineLevel="1">
      <c r="A230" s="85" t="s">
        <v>315</v>
      </c>
      <c r="B230" s="54">
        <f t="shared" si="4"/>
        <v>199</v>
      </c>
      <c r="C230" s="54" t="s">
        <v>337</v>
      </c>
      <c r="D230" s="137">
        <v>41.108333333333334</v>
      </c>
      <c r="E230" s="137">
        <v>39.675000000000004</v>
      </c>
      <c r="F230" s="138">
        <v>40</v>
      </c>
      <c r="G230" s="138">
        <v>40</v>
      </c>
      <c r="H230" s="138">
        <v>40</v>
      </c>
      <c r="I230" s="138">
        <v>40</v>
      </c>
      <c r="J230" s="138">
        <v>40</v>
      </c>
      <c r="K230" s="55"/>
      <c r="L230" s="57"/>
      <c r="M230" s="57"/>
      <c r="N230" s="57"/>
      <c r="O230" s="57"/>
      <c r="P230" s="57"/>
      <c r="Q230" s="57"/>
      <c r="R230" s="58"/>
    </row>
    <row r="231" spans="1:18" s="59" customFormat="1" outlineLevel="1">
      <c r="A231" s="85" t="s">
        <v>317</v>
      </c>
      <c r="B231" s="54">
        <f t="shared" si="4"/>
        <v>200</v>
      </c>
      <c r="C231" s="54" t="s">
        <v>338</v>
      </c>
      <c r="D231" s="137">
        <v>18.798816342115309</v>
      </c>
      <c r="E231" s="137">
        <v>18.225932395110672</v>
      </c>
      <c r="F231" s="138">
        <v>20</v>
      </c>
      <c r="G231" s="138">
        <v>20</v>
      </c>
      <c r="H231" s="138">
        <v>20</v>
      </c>
      <c r="I231" s="138">
        <v>20</v>
      </c>
      <c r="J231" s="138">
        <v>20</v>
      </c>
      <c r="K231" s="55"/>
      <c r="L231" s="57"/>
      <c r="M231" s="57"/>
      <c r="N231" s="57"/>
      <c r="O231" s="57"/>
      <c r="P231" s="57"/>
      <c r="Q231" s="57"/>
      <c r="R231" s="58"/>
    </row>
    <row r="232" spans="1:18" s="59" customFormat="1" outlineLevel="1">
      <c r="A232" s="85" t="s">
        <v>319</v>
      </c>
      <c r="B232" s="54">
        <f t="shared" si="4"/>
        <v>201</v>
      </c>
      <c r="C232" s="54" t="s">
        <v>339</v>
      </c>
      <c r="D232" s="137">
        <v>13.077726063829786</v>
      </c>
      <c r="E232" s="137">
        <v>12.833598027960528</v>
      </c>
      <c r="F232" s="138">
        <v>13.5</v>
      </c>
      <c r="G232" s="138">
        <v>13.5</v>
      </c>
      <c r="H232" s="138">
        <v>13.5</v>
      </c>
      <c r="I232" s="138">
        <v>13.5</v>
      </c>
      <c r="J232" s="138">
        <v>13.5</v>
      </c>
      <c r="K232" s="55"/>
      <c r="L232" s="57"/>
      <c r="M232" s="57"/>
      <c r="N232" s="57"/>
      <c r="O232" s="57"/>
      <c r="P232" s="57"/>
      <c r="Q232" s="57"/>
      <c r="R232" s="58"/>
    </row>
    <row r="233" spans="1:18" s="59" customFormat="1" outlineLevel="1">
      <c r="A233" s="85" t="s">
        <v>321</v>
      </c>
      <c r="B233" s="54">
        <f t="shared" si="4"/>
        <v>202</v>
      </c>
      <c r="C233" s="54" t="s">
        <v>340</v>
      </c>
      <c r="D233" s="137">
        <v>8.1047165532879824</v>
      </c>
      <c r="E233" s="137">
        <v>8.3456658036499558</v>
      </c>
      <c r="F233" s="138">
        <v>8.6999999999999975</v>
      </c>
      <c r="G233" s="138">
        <v>8.6999999999999975</v>
      </c>
      <c r="H233" s="138">
        <v>8.6999999999999975</v>
      </c>
      <c r="I233" s="138">
        <v>8.6999999999999975</v>
      </c>
      <c r="J233" s="138">
        <v>8.6999999999999975</v>
      </c>
      <c r="K233" s="55"/>
      <c r="L233" s="57"/>
      <c r="M233" s="57"/>
      <c r="N233" s="57"/>
      <c r="O233" s="57"/>
      <c r="P233" s="57"/>
      <c r="Q233" s="57"/>
      <c r="R233" s="58"/>
    </row>
    <row r="234" spans="1:18" s="59" customFormat="1" outlineLevel="1">
      <c r="A234" s="85" t="s">
        <v>323</v>
      </c>
      <c r="B234" s="54">
        <f t="shared" si="4"/>
        <v>203</v>
      </c>
      <c r="C234" s="54" t="s">
        <v>341</v>
      </c>
      <c r="D234" s="137">
        <v>8.9989690721649485</v>
      </c>
      <c r="E234" s="137">
        <v>9.4588234070796435</v>
      </c>
      <c r="F234" s="138">
        <v>10.406504065040659</v>
      </c>
      <c r="G234" s="138">
        <v>10.406504065040659</v>
      </c>
      <c r="H234" s="138">
        <v>10.406504065040659</v>
      </c>
      <c r="I234" s="138">
        <v>10.406504065040659</v>
      </c>
      <c r="J234" s="138">
        <v>10.406504065040659</v>
      </c>
      <c r="K234" s="55"/>
      <c r="L234" s="57"/>
      <c r="M234" s="57"/>
      <c r="N234" s="57"/>
      <c r="O234" s="57"/>
      <c r="P234" s="57"/>
      <c r="Q234" s="57"/>
      <c r="R234" s="58"/>
    </row>
    <row r="235" spans="1:18" s="59" customFormat="1" ht="24.75" customHeight="1">
      <c r="A235" s="65" t="s">
        <v>342</v>
      </c>
      <c r="B235" s="54">
        <f t="shared" si="4"/>
        <v>204</v>
      </c>
      <c r="C235" s="98">
        <v>8040</v>
      </c>
      <c r="D235" s="152">
        <v>0</v>
      </c>
      <c r="E235" s="152">
        <v>0</v>
      </c>
      <c r="F235" s="153">
        <v>0</v>
      </c>
      <c r="G235" s="153">
        <v>0</v>
      </c>
      <c r="H235" s="153">
        <v>0</v>
      </c>
      <c r="I235" s="153">
        <v>0</v>
      </c>
      <c r="J235" s="153">
        <v>0</v>
      </c>
      <c r="K235" s="109"/>
      <c r="L235" s="57"/>
      <c r="M235" s="57"/>
      <c r="N235" s="57"/>
      <c r="O235" s="57"/>
      <c r="P235" s="57"/>
      <c r="Q235" s="57"/>
      <c r="R235" s="58"/>
    </row>
    <row r="236" spans="1:18" s="59" customFormat="1" outlineLevel="1">
      <c r="A236" s="85" t="s">
        <v>309</v>
      </c>
      <c r="B236" s="54">
        <f t="shared" si="4"/>
        <v>205</v>
      </c>
      <c r="C236" s="54" t="s">
        <v>343</v>
      </c>
      <c r="D236" s="137">
        <v>0</v>
      </c>
      <c r="E236" s="137">
        <v>0</v>
      </c>
      <c r="F236" s="137">
        <v>0</v>
      </c>
      <c r="G236" s="137">
        <v>0</v>
      </c>
      <c r="H236" s="137">
        <v>0</v>
      </c>
      <c r="I236" s="137">
        <v>0</v>
      </c>
      <c r="J236" s="137">
        <v>0</v>
      </c>
      <c r="K236" s="55"/>
      <c r="L236" s="57"/>
      <c r="M236" s="57"/>
      <c r="N236" s="57"/>
      <c r="O236" s="57"/>
      <c r="P236" s="57"/>
      <c r="Q236" s="57"/>
      <c r="R236" s="58"/>
    </row>
    <row r="237" spans="1:18" s="59" customFormat="1" outlineLevel="1">
      <c r="A237" s="85" t="s">
        <v>344</v>
      </c>
      <c r="B237" s="54">
        <f t="shared" si="4"/>
        <v>206</v>
      </c>
      <c r="C237" s="54" t="s">
        <v>345</v>
      </c>
      <c r="D237" s="137">
        <v>0</v>
      </c>
      <c r="E237" s="137">
        <v>0</v>
      </c>
      <c r="F237" s="137">
        <v>0</v>
      </c>
      <c r="G237" s="137">
        <v>0</v>
      </c>
      <c r="H237" s="137">
        <v>0</v>
      </c>
      <c r="I237" s="137">
        <v>0</v>
      </c>
      <c r="J237" s="137">
        <v>0</v>
      </c>
      <c r="K237" s="55"/>
      <c r="L237" s="57"/>
      <c r="M237" s="57"/>
      <c r="N237" s="57"/>
      <c r="O237" s="57"/>
      <c r="P237" s="57"/>
      <c r="Q237" s="57"/>
      <c r="R237" s="58"/>
    </row>
    <row r="238" spans="1:18" s="59" customFormat="1" outlineLevel="1">
      <c r="A238" s="85" t="s">
        <v>317</v>
      </c>
      <c r="B238" s="54">
        <f t="shared" si="4"/>
        <v>207</v>
      </c>
      <c r="C238" s="54" t="s">
        <v>346</v>
      </c>
      <c r="D238" s="137">
        <v>0</v>
      </c>
      <c r="E238" s="137">
        <v>0</v>
      </c>
      <c r="F238" s="137">
        <v>0</v>
      </c>
      <c r="G238" s="137">
        <v>0</v>
      </c>
      <c r="H238" s="137">
        <v>0</v>
      </c>
      <c r="I238" s="137">
        <v>0</v>
      </c>
      <c r="J238" s="137">
        <v>0</v>
      </c>
      <c r="K238" s="55"/>
      <c r="L238" s="57"/>
      <c r="M238" s="57"/>
      <c r="N238" s="57"/>
      <c r="O238" s="57"/>
      <c r="P238" s="57"/>
      <c r="Q238" s="57"/>
      <c r="R238" s="58"/>
    </row>
    <row r="239" spans="1:18" s="59" customFormat="1" outlineLevel="1">
      <c r="A239" s="85" t="s">
        <v>347</v>
      </c>
      <c r="B239" s="54">
        <f t="shared" si="4"/>
        <v>208</v>
      </c>
      <c r="C239" s="54" t="s">
        <v>348</v>
      </c>
      <c r="D239" s="137">
        <v>0</v>
      </c>
      <c r="E239" s="137">
        <v>0</v>
      </c>
      <c r="F239" s="137">
        <v>0</v>
      </c>
      <c r="G239" s="137">
        <v>0</v>
      </c>
      <c r="H239" s="137">
        <v>0</v>
      </c>
      <c r="I239" s="137">
        <v>0</v>
      </c>
      <c r="J239" s="137">
        <v>0</v>
      </c>
      <c r="K239" s="55"/>
      <c r="L239" s="57"/>
      <c r="M239" s="57"/>
      <c r="N239" s="57"/>
      <c r="O239" s="57"/>
      <c r="P239" s="57"/>
      <c r="Q239" s="57"/>
      <c r="R239" s="58"/>
    </row>
    <row r="240" spans="1:18" s="59" customFormat="1" outlineLevel="1">
      <c r="A240" s="85" t="s">
        <v>319</v>
      </c>
      <c r="B240" s="54">
        <f t="shared" si="4"/>
        <v>209</v>
      </c>
      <c r="C240" s="54" t="s">
        <v>349</v>
      </c>
      <c r="D240" s="137">
        <v>0</v>
      </c>
      <c r="E240" s="137">
        <v>0</v>
      </c>
      <c r="F240" s="137">
        <v>0</v>
      </c>
      <c r="G240" s="137">
        <v>0</v>
      </c>
      <c r="H240" s="137">
        <v>0</v>
      </c>
      <c r="I240" s="137">
        <v>0</v>
      </c>
      <c r="J240" s="137">
        <v>0</v>
      </c>
      <c r="K240" s="55"/>
      <c r="L240" s="57"/>
      <c r="M240" s="57"/>
      <c r="N240" s="57"/>
      <c r="O240" s="57"/>
      <c r="P240" s="57"/>
      <c r="Q240" s="57"/>
      <c r="R240" s="58"/>
    </row>
    <row r="241" spans="1:18" s="59" customFormat="1" outlineLevel="1">
      <c r="A241" s="85" t="s">
        <v>321</v>
      </c>
      <c r="B241" s="54">
        <f t="shared" si="4"/>
        <v>210</v>
      </c>
      <c r="C241" s="54" t="s">
        <v>350</v>
      </c>
      <c r="D241" s="137">
        <v>0</v>
      </c>
      <c r="E241" s="137">
        <v>0</v>
      </c>
      <c r="F241" s="137">
        <v>0</v>
      </c>
      <c r="G241" s="137">
        <v>0</v>
      </c>
      <c r="H241" s="137">
        <v>0</v>
      </c>
      <c r="I241" s="137">
        <v>0</v>
      </c>
      <c r="J241" s="137">
        <v>0</v>
      </c>
      <c r="K241" s="55"/>
      <c r="L241" s="57"/>
      <c r="M241" s="57"/>
      <c r="N241" s="57"/>
      <c r="O241" s="57"/>
      <c r="P241" s="57"/>
      <c r="Q241" s="57"/>
      <c r="R241" s="58"/>
    </row>
    <row r="242" spans="1:18" s="59" customFormat="1" outlineLevel="1">
      <c r="A242" s="85" t="s">
        <v>323</v>
      </c>
      <c r="B242" s="54">
        <f t="shared" si="4"/>
        <v>211</v>
      </c>
      <c r="C242" s="54" t="s">
        <v>351</v>
      </c>
      <c r="D242" s="137">
        <v>0</v>
      </c>
      <c r="E242" s="137">
        <v>0</v>
      </c>
      <c r="F242" s="137">
        <v>0</v>
      </c>
      <c r="G242" s="137">
        <v>0</v>
      </c>
      <c r="H242" s="137">
        <v>0</v>
      </c>
      <c r="I242" s="137">
        <v>0</v>
      </c>
      <c r="J242" s="137">
        <v>0</v>
      </c>
      <c r="K242" s="55"/>
      <c r="L242" s="57"/>
      <c r="M242" s="57"/>
      <c r="N242" s="57"/>
      <c r="O242" s="57"/>
      <c r="P242" s="57"/>
      <c r="Q242" s="57"/>
      <c r="R242" s="58"/>
    </row>
    <row r="243" spans="1:18" s="47" customFormat="1">
      <c r="A243" s="111"/>
      <c r="B243" s="21"/>
      <c r="C243" s="3"/>
      <c r="D243" s="166"/>
      <c r="E243" s="166"/>
      <c r="F243" s="166"/>
      <c r="G243" s="112"/>
      <c r="H243" s="167"/>
      <c r="I243" s="167"/>
      <c r="J243" s="167"/>
      <c r="K243" s="1"/>
    </row>
    <row r="244" spans="1:18" s="47" customFormat="1">
      <c r="A244" s="15" t="s">
        <v>352</v>
      </c>
      <c r="B244" s="21"/>
      <c r="C244" s="7"/>
      <c r="D244" s="174"/>
      <c r="E244" s="174"/>
      <c r="F244" s="174"/>
      <c r="G244" s="123"/>
      <c r="H244" s="175" t="s">
        <v>353</v>
      </c>
      <c r="I244" s="175"/>
      <c r="J244" s="175"/>
      <c r="K244" s="8"/>
    </row>
    <row r="245" spans="1:18">
      <c r="A245" s="113"/>
      <c r="B245" s="21"/>
      <c r="C245" s="7"/>
      <c r="D245" s="114"/>
      <c r="E245" s="115"/>
      <c r="F245" s="116"/>
      <c r="G245" s="115"/>
      <c r="H245" s="115"/>
      <c r="I245" s="115"/>
      <c r="J245" s="117"/>
      <c r="K245" s="8"/>
    </row>
    <row r="246" spans="1:18">
      <c r="A246" s="176" t="s">
        <v>354</v>
      </c>
      <c r="B246" s="176"/>
      <c r="C246" s="176"/>
      <c r="D246" s="114"/>
      <c r="E246" s="115"/>
      <c r="F246" s="116"/>
      <c r="G246" s="115"/>
      <c r="H246" s="175" t="s">
        <v>355</v>
      </c>
      <c r="I246" s="175"/>
      <c r="J246" s="175"/>
      <c r="K246" s="8"/>
    </row>
    <row r="247" spans="1:18">
      <c r="A247" s="111"/>
      <c r="B247" s="21"/>
      <c r="D247" s="114"/>
      <c r="E247" s="115"/>
      <c r="F247" s="115"/>
      <c r="G247" s="118"/>
      <c r="H247" s="115"/>
      <c r="I247" s="115"/>
      <c r="J247" s="117"/>
    </row>
    <row r="248" spans="1:18">
      <c r="A248" s="111"/>
      <c r="B248" s="21"/>
      <c r="D248" s="114"/>
      <c r="E248" s="115"/>
      <c r="F248" s="115"/>
      <c r="G248" s="118"/>
      <c r="H248" s="177"/>
      <c r="I248" s="177"/>
      <c r="J248" s="119"/>
    </row>
  </sheetData>
  <mergeCells count="45">
    <mergeCell ref="D244:F244"/>
    <mergeCell ref="H244:J244"/>
    <mergeCell ref="A246:C246"/>
    <mergeCell ref="H246:J246"/>
    <mergeCell ref="H248:I248"/>
    <mergeCell ref="K29:K30"/>
    <mergeCell ref="Q29:Q30"/>
    <mergeCell ref="D243:F243"/>
    <mergeCell ref="H243:J243"/>
    <mergeCell ref="B23:H23"/>
    <mergeCell ref="I23:J23"/>
    <mergeCell ref="B24:H24"/>
    <mergeCell ref="B25:H25"/>
    <mergeCell ref="A27:K27"/>
    <mergeCell ref="A29:A30"/>
    <mergeCell ref="F29:F30"/>
    <mergeCell ref="G29:J29"/>
    <mergeCell ref="B29:B30"/>
    <mergeCell ref="C29:C30"/>
    <mergeCell ref="D29:D30"/>
    <mergeCell ref="B18:H18"/>
    <mergeCell ref="I18:J18"/>
    <mergeCell ref="E29:E30"/>
    <mergeCell ref="B19:H19"/>
    <mergeCell ref="I19:J19"/>
    <mergeCell ref="B20:H20"/>
    <mergeCell ref="B21:H21"/>
    <mergeCell ref="B22:H22"/>
    <mergeCell ref="I22:J22"/>
    <mergeCell ref="B15:H15"/>
    <mergeCell ref="I15:J15"/>
    <mergeCell ref="B16:H16"/>
    <mergeCell ref="I16:J16"/>
    <mergeCell ref="B17:H17"/>
    <mergeCell ref="I17:J17"/>
    <mergeCell ref="I12:J12"/>
    <mergeCell ref="B13:H13"/>
    <mergeCell ref="I13:K13"/>
    <mergeCell ref="B14:H14"/>
    <mergeCell ref="I14:J14"/>
    <mergeCell ref="I6:J6"/>
    <mergeCell ref="I7:J7"/>
    <mergeCell ref="I8:J8"/>
    <mergeCell ref="I9:J9"/>
    <mergeCell ref="I10:J10"/>
  </mergeCells>
  <pageMargins left="0.70866141732283472" right="0.51181102362204722" top="0.62992125984251968" bottom="0.62992125984251968" header="0.51181102362204722" footer="0.51181102362204722"/>
  <pageSetup paperSize="9" scale="47" firstPageNumber="0" fitToHeight="0" orientation="landscape" r:id="rId1"/>
  <rowBreaks count="4" manualBreakCount="4">
    <brk id="41" max="25" man="1"/>
    <brk id="84" max="10" man="1"/>
    <brk id="174" max="10" man="1"/>
    <brk id="2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 (ФУ)</vt:lpstr>
      <vt:lpstr>'2026 (ФУ)'!Заголовки_для_печати</vt:lpstr>
      <vt:lpstr>'2026 (ФУ)'!Область_печати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 Popelnytska</dc:creator>
  <cp:lastModifiedBy>Користувач</cp:lastModifiedBy>
  <cp:lastPrinted>2026-03-19T08:28:56Z</cp:lastPrinted>
  <dcterms:created xsi:type="dcterms:W3CDTF">2025-12-24T10:30:55Z</dcterms:created>
  <dcterms:modified xsi:type="dcterms:W3CDTF">2026-04-06T11:35:37Z</dcterms:modified>
</cp:coreProperties>
</file>