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688" tabRatio="0" activeTab="0"/>
  </bookViews>
  <sheets>
    <sheet name="TDSheet" sheetId="1" r:id="rId1"/>
  </sheets>
  <definedNames>
    <definedName name="_xlnm.Print_Titles" localSheetId="0">'TDSheet'!$4:$6</definedName>
    <definedName name="_xlnm.Print_Area" localSheetId="0">'TDSheet'!$A$1:$H$211</definedName>
  </definedNames>
  <calcPr fullCalcOnLoad="1"/>
</workbook>
</file>

<file path=xl/sharedStrings.xml><?xml version="1.0" encoding="utf-8"?>
<sst xmlns="http://schemas.openxmlformats.org/spreadsheetml/2006/main" count="213" uniqueCount="146">
  <si>
    <t>0100      Державне управління</t>
  </si>
  <si>
    <t>0160      Керівництво і управління у відповідній сфері у містах (місті Києві), селищах, селах, об’єднаних територіальних громадах</t>
  </si>
  <si>
    <t>0180      Інша діяльність у сфері державного управління</t>
  </si>
  <si>
    <t>1000      Освіта</t>
  </si>
  <si>
    <t>1010      Надання дошкільної освіти</t>
  </si>
  <si>
    <t>1020      Надання загальної середньої освіти закладами загальної середньої освіти</t>
  </si>
  <si>
    <t>1021      Надання загальної середньої освіти закладами загальної середньої освіти</t>
  </si>
  <si>
    <t>1030      Надання загальної середньої освіти за рахунок освітньої субвенції</t>
  </si>
  <si>
    <t>1031      Надання загальної середньої освіти закладами загальної середньої освіти</t>
  </si>
  <si>
    <t>1070      Надання позашкільної освіти закладами позашкільної освіти, заходи із позашкільної роботи з дітьми</t>
  </si>
  <si>
    <t>1080      Надання спеціальної освіти мистецькими школами</t>
  </si>
  <si>
    <t>1140      Інші програми, заклади та заходи у сфері освіти</t>
  </si>
  <si>
    <t>1141      Забезпечення діяльності інших закладів у сфері освіти</t>
  </si>
  <si>
    <t>1142      Інші програми та заходи у сфері освіти</t>
  </si>
  <si>
    <t>1150      Забезпечення діяльності інклюзивно-ресурсних центрів</t>
  </si>
  <si>
    <t>1151      Забезпечення діяльності інклюзивно-ресурсних центрів за рахунок коштів місцевого бюджету</t>
  </si>
  <si>
    <t>1152      Забезпечення діяльності інклюзивно-ресурсних центрів за рахунок освітньої субвенції</t>
  </si>
  <si>
    <t>1160      Забезпечення діяльності центрів професійного розвитку педагогічних працівників</t>
  </si>
  <si>
    <t>1200      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</si>
  <si>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      Охорона здоров’я</t>
  </si>
  <si>
    <t>2010      Багатопрофільна стаціонарна медична допомога населенню</t>
  </si>
  <si>
    <t>2100      Стоматологічна допомога населенню</t>
  </si>
  <si>
    <t>2110      Первинна медична допомога населенню</t>
  </si>
  <si>
    <t>2111      Первинна медична допомога населенню, що надається центрами первинної медичної (медико-санітарної) допомоги</t>
  </si>
  <si>
    <t>2140      Програми і централізовані заходи у галузі охорони здоров’я</t>
  </si>
  <si>
    <t>2144      Централізовані заходи з лікування хворих на цукровий та нецукровий діабет</t>
  </si>
  <si>
    <t>2150      Інші програми, заклади та заходи у сфері охорони здоров’я</t>
  </si>
  <si>
    <t>2152      Інші програми та заходи у сфері охорони здоров’я</t>
  </si>
  <si>
    <t>3000      Соціальний захист та соціальне забезпечення</t>
  </si>
  <si>
    <t>3030      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</si>
  <si>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      Надання інших пільг окремим категоріям громадян відповідно до законодавства</t>
  </si>
  <si>
    <t>3032      Надання пільг окремим категоріям громадян з оплати послуг зв'язку</t>
  </si>
  <si>
    <t>3033      Компенсаційні виплати на пільговий проїзд автомобільним транспортом окремим категоріям громадян</t>
  </si>
  <si>
    <t>3035      Компенсаційні виплати за пільговий проїзд окремих категорій громадян на залізничному транспорті</t>
  </si>
  <si>
    <t>3050      Пільгове медичне обслуговування осіб, які постраждали внаслідок Чорнобильської катастрофи</t>
  </si>
  <si>
    <t>3090      Видатки на поховання учасників бойових дій та осіб з інвалідністю внаслідок війни</t>
  </si>
  <si>
    <t>3100     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</si>
  <si>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     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</si>
  <si>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      Надання реабілітаційних послуг особам з інвалідністю та дітям з інвалідністю</t>
  </si>
  <si>
    <t>3110      Заклади і заходи з питань дітей та їх соціального захисту</t>
  </si>
  <si>
    <t>3112      Заходи державної політики з питань дітей та їх соціального захисту</t>
  </si>
  <si>
    <t>3120      Здійснення соціальної роботи з вразливими категоріями населення</t>
  </si>
  <si>
    <t>3121      Утримання та забезпечення діяльності центрів соціальних служб</t>
  </si>
  <si>
    <t>3123      Заходи державної політики з питань сім'ї</t>
  </si>
  <si>
    <t>3130      Реалізація державної політики у молодіжній сфері</t>
  </si>
  <si>
    <t>3133      Інші заходи та заклади молодіжної політики</t>
  </si>
  <si>
    <t>3140     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</si>
  <si>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    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</si>
  <si>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   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</si>
  <si>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      Соціальний захист ветеранів війни та праці</t>
  </si>
  <si>
    <t>3192      Надання фінансової підтримки громадським об’єднанням  ветеранів і осіб з інвалідністю, діяльність яких має соціальну спрямованість</t>
  </si>
  <si>
    <t>3240      Інші заклади та заходи</t>
  </si>
  <si>
    <t>3242      Інші заходи у сфері соціального захисту і соціального забезпечення</t>
  </si>
  <si>
    <t>4000      Культура i мистецтво</t>
  </si>
  <si>
    <t>4030      Забезпечення діяльності бібліотек</t>
  </si>
  <si>
    <t>4040      Забезпечення діяльності музеїв i виставок</t>
  </si>
  <si>
    <t>4060      Забезпечення діяльності палаців i будинків культури, клубів, центрів дозвілля та iнших клубних закладів</t>
  </si>
  <si>
    <t>4080      Інші заклади та заходи в галузі культури і мистецтва</t>
  </si>
  <si>
    <t>4081      Забезпечення діяльності інших закладів в галузі культури і мистецтва</t>
  </si>
  <si>
    <t>4082      Інші заходи в галузі культури і мистецтва</t>
  </si>
  <si>
    <t>5000      Фiзична культура i спорт</t>
  </si>
  <si>
    <t>5010      Проведення спортивної роботи в регіоні</t>
  </si>
  <si>
    <t>5011      Проведення навчально-тренувальних зборів і змагань з олімпійських видів спорту</t>
  </si>
  <si>
    <t>5012      Проведення навчально-тренувальних зборів і змагань з неолімпійських видів спорту</t>
  </si>
  <si>
    <t>5030      Розвиток дитячо-юнацького та резервного спорту</t>
  </si>
  <si>
    <t>5031      Утримання та навчально-тренувальна робота комунальних дитячо-юнацьких спортивних шкіл</t>
  </si>
  <si>
    <t>5060      Інші заходи з розвитку фізичної культури та спорту</t>
  </si>
  <si>
    <t>5061     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</si>
  <si>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      Підтримка спорту вищих досягнень та організацій, які здійснюють фізкультурно-спортивну діяльність в регіоні</t>
  </si>
  <si>
    <t>6000      Житлово-комунальне господарство</t>
  </si>
  <si>
    <t>6010      Утримання та ефективна експлуатація об’єктів житлово-комунального господарства</t>
  </si>
  <si>
    <t>6012      Забезпечення діяльності з виробництва, транспортування, постачання теплової енергії</t>
  </si>
  <si>
    <t>6013      Забезпечення діяльності водопровідно-каналізаційного господарства</t>
  </si>
  <si>
    <t>6017      Інша діяльність, пов’язана з експлуатацією об’єктів житлово-комунального господарства</t>
  </si>
  <si>
    <t>6020      Забезпечення функціонування підприємств, установ та організацій, що виробляють, виконують та/або надають житлово-комунальні послуги</t>
  </si>
  <si>
    <t>6030      Організація благоустрою населених пунктів</t>
  </si>
  <si>
    <t>6090      Інша діяльність у сфері житлово-комунального господарства</t>
  </si>
  <si>
    <t>7000      Економічна діяльність</t>
  </si>
  <si>
    <t>7100      Сільське, лісове, рибне господарство та мисливство</t>
  </si>
  <si>
    <t>7130      Здійснення заходів із землеустрою</t>
  </si>
  <si>
    <t>7300      Будівництво та регіональний розвиток</t>
  </si>
  <si>
    <t>7340      Проектування, реставрація та охорона пам'яток архітектури</t>
  </si>
  <si>
    <t>7350      Розроблення схем планування та забудови територій (містобудівної документації)</t>
  </si>
  <si>
    <t>7400      Транспорт та транспортна інфраструктура, дорожнє господарство</t>
  </si>
  <si>
    <t>7413      Інші заходи у сфері автотранспорту</t>
  </si>
  <si>
    <t>7500      Зв'язок, телекомунікації та інформатика</t>
  </si>
  <si>
    <t>7530      Інші заходи у сфері зв'язку, телекомунікації та інформатики</t>
  </si>
  <si>
    <t>7600      Інші програми та заходи, пов'язані з економічною діяльністю</t>
  </si>
  <si>
    <t>7610      Сприяння розвитку малого та середнього підприємництва</t>
  </si>
  <si>
    <t>7620      Розвиток готельного господарства та туризму</t>
  </si>
  <si>
    <t>7622      Реалізація програм і заходів в галузі туризму та курортів</t>
  </si>
  <si>
    <t>7690      Інша економічна діяльність</t>
  </si>
  <si>
    <t>7693      Інші заходи, пов'язані з економічною діяльністю</t>
  </si>
  <si>
    <t>8000      Інша діяльність</t>
  </si>
  <si>
    <t>8100      Захист населення і територій від надзвичайних ситуацій техногенного та природного характеру</t>
  </si>
  <si>
    <t>8110      Заходи із запобігання та ліквідації надзвичайних ситуацій та наслідків стихійного лиха</t>
  </si>
  <si>
    <t>8200      Громадський порядок та безпека</t>
  </si>
  <si>
    <t>8210      Муніципальні формування з охорони громадського порядку</t>
  </si>
  <si>
    <t>8220      Заходи та роботи з мобілізаційної підготовки місцевого значення</t>
  </si>
  <si>
    <t>8230      Інші заходи громадського порядку та безпеки</t>
  </si>
  <si>
    <t>8400      Засоби масової інформації</t>
  </si>
  <si>
    <t>8410      Фінансова підтримка засобів масової інформації</t>
  </si>
  <si>
    <t>8700      Резервний фонд</t>
  </si>
  <si>
    <t>8710      Резервний фонд місцевого бюджету</t>
  </si>
  <si>
    <t>9000      Міжбюджетні трансферти</t>
  </si>
  <si>
    <t>9800      Субвенція з місцевого бюджету державному бюджету на виконання програм соціально-економічного розвитку регіонів</t>
  </si>
  <si>
    <t>2 2. Плата за послуги бюджетних установ</t>
  </si>
  <si>
    <t>3 3. Інші джерела власних надходжень</t>
  </si>
  <si>
    <t>7700      Реалізація програм допомоги і грантів Європейського Союзу, урядів іноземних держав, міжнародних організацій, донорських установ</t>
  </si>
  <si>
    <t>7 7. Інші кошти спеціального фонду</t>
  </si>
  <si>
    <t>6011      Експлуатація та технічне обслуговування житлового фонду</t>
  </si>
  <si>
    <t>6015      Забезпечення надійної та безперебійної експлуатації ліфтів</t>
  </si>
  <si>
    <t>6040      Заходи, пов’язані з поліпшенням питної води</t>
  </si>
  <si>
    <t>7330      Будівництво інших об'єктів комунальної власності</t>
  </si>
  <si>
    <t>7360      Виконання інвестиційних проектів</t>
  </si>
  <si>
    <t>7361      Співфінансування інвестиційних проектів, що реалізуються за рахунок коштів державного фонду регіонального розвитку</t>
  </si>
  <si>
    <t>7460      Утримання та розвиток автомобільних доріг та дорожньої інфраструктури</t>
  </si>
  <si>
    <t>7461      Утримання та розвиток автомобільних доріг та дорожньої інфраструктури за рахунок коштів місцевого бюджету</t>
  </si>
  <si>
    <t>7670      Внески до статутного капіталу суб’єктів господарювання</t>
  </si>
  <si>
    <t>7691     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</si>
  <si>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8300      Охорона навколишнього природного середовища</t>
  </si>
  <si>
    <t>8310      Запобігання та ліквідація забруднення навколишнього природного середовища</t>
  </si>
  <si>
    <t>8311      Охорона та раціональне використання природних ресурсів</t>
  </si>
  <si>
    <t>8312      Утилізація відходів</t>
  </si>
  <si>
    <t>8313      Ліквідація іншого забруднення навколишнього природного середовища</t>
  </si>
  <si>
    <t>Найменування видатків</t>
  </si>
  <si>
    <t>1 Загальний фонд</t>
  </si>
  <si>
    <t xml:space="preserve">Затверджений план на 2021  рік               </t>
  </si>
  <si>
    <t xml:space="preserve">План на 2021 рік з урахуванням змін                </t>
  </si>
  <si>
    <t xml:space="preserve">Касові видатки за І квартал 2021 року          </t>
  </si>
  <si>
    <t>Додаток 2</t>
  </si>
  <si>
    <t>тис. грн.</t>
  </si>
  <si>
    <t>Звіт про виконання бюджету Калуської міської територіальної громади по видатках                                                                                                           за І квартал 2021 року</t>
  </si>
  <si>
    <t>Разом видатків спеціального фонду</t>
  </si>
  <si>
    <t>Кредитування</t>
  </si>
  <si>
    <t>8800      Кредитування</t>
  </si>
  <si>
    <t>ВСЬОГО ВИДАТКІВ загального та спеціального фондів</t>
  </si>
  <si>
    <t>ВСЬОГО ВИДАТКІВ спеціального фонду</t>
  </si>
  <si>
    <t xml:space="preserve">8842      Повернення довгострокових кредитів, наданих  громадянам на будівництво/реконструкцію/придбання житла </t>
  </si>
  <si>
    <t>ВСЬОГО ВИДАТКІВ загального фонду</t>
  </si>
  <si>
    <t>Начальник фінансового управління</t>
  </si>
  <si>
    <t xml:space="preserve">% виконання до плану
</t>
  </si>
  <si>
    <t>на рік</t>
  </si>
  <si>
    <t xml:space="preserve">План на І квартал 2021 року з урахуванням змін            </t>
  </si>
  <si>
    <t>на І квартал</t>
  </si>
  <si>
    <t>Леся Поташник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</si>
</sst>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4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4" borderId="0" xfId="0" applyNumberFormat="1" applyFont="1" applyFill="1" applyBorder="1" applyAlignment="1">
      <alignment horizontal="left" vertical="top"/>
    </xf>
    <xf numFmtId="164" fontId="3" fillId="34" borderId="0" xfId="0" applyNumberFormat="1" applyFont="1" applyFill="1" applyBorder="1" applyAlignment="1">
      <alignment horizontal="right" vertical="top"/>
    </xf>
    <xf numFmtId="172" fontId="3" fillId="34" borderId="0" xfId="0" applyNumberFormat="1" applyFont="1" applyFill="1" applyBorder="1" applyAlignment="1">
      <alignment horizontal="right" vertical="top"/>
    </xf>
    <xf numFmtId="164" fontId="1" fillId="35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164" fontId="3" fillId="35" borderId="0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64" fontId="2" fillId="35" borderId="10" xfId="0" applyNumberFormat="1" applyFont="1" applyFill="1" applyBorder="1" applyAlignment="1">
      <alignment horizontal="right" vertical="top"/>
    </xf>
    <xf numFmtId="172" fontId="2" fillId="5" borderId="10" xfId="0" applyNumberFormat="1" applyFont="1" applyFill="1" applyBorder="1" applyAlignment="1">
      <alignment horizontal="right" vertical="top"/>
    </xf>
    <xf numFmtId="164" fontId="2" fillId="36" borderId="10" xfId="0" applyNumberFormat="1" applyFont="1" applyFill="1" applyBorder="1" applyAlignment="1">
      <alignment horizontal="right" vertical="top"/>
    </xf>
    <xf numFmtId="172" fontId="2" fillId="36" borderId="10" xfId="0" applyNumberFormat="1" applyFont="1" applyFill="1" applyBorder="1" applyAlignment="1">
      <alignment horizontal="right" vertical="top"/>
    </xf>
    <xf numFmtId="172" fontId="2" fillId="33" borderId="10" xfId="0" applyNumberFormat="1" applyFont="1" applyFill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Fill="1" applyBorder="1" applyAlignment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right" vertical="top"/>
    </xf>
    <xf numFmtId="164" fontId="2" fillId="34" borderId="10" xfId="0" applyNumberFormat="1" applyFont="1" applyFill="1" applyBorder="1" applyAlignment="1">
      <alignment horizontal="right" vertical="top"/>
    </xf>
    <xf numFmtId="172" fontId="2" fillId="34" borderId="10" xfId="0" applyNumberFormat="1" applyFont="1" applyFill="1" applyBorder="1" applyAlignment="1">
      <alignment horizontal="right" vertical="top"/>
    </xf>
    <xf numFmtId="164" fontId="7" fillId="5" borderId="10" xfId="0" applyNumberFormat="1" applyFont="1" applyFill="1" applyBorder="1" applyAlignment="1">
      <alignment horizontal="left"/>
    </xf>
    <xf numFmtId="164" fontId="2" fillId="5" borderId="10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/>
    </xf>
    <xf numFmtId="172" fontId="7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 indent="2"/>
    </xf>
    <xf numFmtId="0" fontId="7" fillId="0" borderId="10" xfId="0" applyNumberFormat="1" applyFont="1" applyBorder="1" applyAlignment="1">
      <alignment horizontal="left" vertical="top" wrapText="1" indent="4"/>
    </xf>
    <xf numFmtId="0" fontId="7" fillId="0" borderId="10" xfId="0" applyNumberFormat="1" applyFont="1" applyFill="1" applyBorder="1" applyAlignment="1">
      <alignment horizontal="left" vertical="top" wrapText="1" indent="4"/>
    </xf>
    <xf numFmtId="0" fontId="43" fillId="0" borderId="0" xfId="0" applyFont="1" applyAlignment="1">
      <alignment horizontal="right"/>
    </xf>
    <xf numFmtId="0" fontId="7" fillId="0" borderId="10" xfId="0" applyNumberFormat="1" applyFont="1" applyFill="1" applyBorder="1" applyAlignment="1">
      <alignment horizontal="left" vertical="top" wrapText="1" indent="6"/>
    </xf>
    <xf numFmtId="0" fontId="2" fillId="35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 indent="6"/>
    </xf>
    <xf numFmtId="0" fontId="7" fillId="0" borderId="10" xfId="0" applyNumberFormat="1" applyFont="1" applyFill="1" applyBorder="1" applyAlignment="1">
      <alignment horizontal="left" vertical="top" wrapText="1" indent="8"/>
    </xf>
    <xf numFmtId="0" fontId="2" fillId="34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/>
    </xf>
    <xf numFmtId="0" fontId="2" fillId="5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11"/>
  <sheetViews>
    <sheetView tabSelected="1" view="pageBreakPreview" zoomScale="80" zoomScaleNormal="80" zoomScaleSheetLayoutView="80" zoomScalePageLayoutView="0" workbookViewId="0" topLeftCell="A1">
      <pane xSplit="2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H6"/>
    </sheetView>
  </sheetViews>
  <sheetFormatPr defaultColWidth="10.33203125" defaultRowHeight="11.25" outlineLevelRow="4"/>
  <cols>
    <col min="1" max="1" width="10.33203125" style="2" customWidth="1"/>
    <col min="2" max="2" width="113" style="3" customWidth="1"/>
    <col min="3" max="6" width="18.16015625" style="4" customWidth="1"/>
    <col min="7" max="8" width="11.83203125" style="2" customWidth="1"/>
    <col min="9" max="9" width="10.33203125" style="5" customWidth="1"/>
    <col min="10" max="10" width="14.5" style="5" customWidth="1"/>
    <col min="11" max="12" width="13" style="5" bestFit="1" customWidth="1"/>
    <col min="13" max="14" width="13" style="5" hidden="1" customWidth="1"/>
    <col min="15" max="15" width="0" style="5" hidden="1" customWidth="1"/>
    <col min="16" max="16" width="13" style="5" bestFit="1" customWidth="1"/>
    <col min="17" max="16384" width="10.33203125" style="5" customWidth="1"/>
  </cols>
  <sheetData>
    <row r="1" spans="2:8" s="2" customFormat="1" ht="18" customHeight="1">
      <c r="B1" s="3"/>
      <c r="C1" s="4"/>
      <c r="D1" s="4"/>
      <c r="E1" s="4"/>
      <c r="F1" s="52" t="s">
        <v>130</v>
      </c>
      <c r="G1" s="52"/>
      <c r="H1" s="17"/>
    </row>
    <row r="2" spans="1:8" ht="46.5" customHeight="1">
      <c r="A2" s="48" t="s">
        <v>132</v>
      </c>
      <c r="B2" s="48"/>
      <c r="C2" s="48"/>
      <c r="D2" s="48"/>
      <c r="E2" s="48"/>
      <c r="F2" s="48"/>
      <c r="G2" s="48"/>
      <c r="H2" s="1"/>
    </row>
    <row r="3" spans="2:8" s="2" customFormat="1" ht="9.75" customHeight="1">
      <c r="B3" s="3"/>
      <c r="C3" s="4"/>
      <c r="D3" s="4"/>
      <c r="E3" s="4"/>
      <c r="F3" s="4"/>
      <c r="G3" s="16" t="s">
        <v>131</v>
      </c>
      <c r="H3" s="16"/>
    </row>
    <row r="4" spans="1:8" ht="36" customHeight="1">
      <c r="A4" s="61" t="s">
        <v>125</v>
      </c>
      <c r="B4" s="61"/>
      <c r="C4" s="62" t="s">
        <v>127</v>
      </c>
      <c r="D4" s="62" t="s">
        <v>128</v>
      </c>
      <c r="E4" s="62" t="s">
        <v>143</v>
      </c>
      <c r="F4" s="62" t="s">
        <v>129</v>
      </c>
      <c r="G4" s="63" t="s">
        <v>141</v>
      </c>
      <c r="H4" s="63"/>
    </row>
    <row r="5" spans="1:8" ht="47.25" customHeight="1">
      <c r="A5" s="61"/>
      <c r="B5" s="61"/>
      <c r="C5" s="62"/>
      <c r="D5" s="62"/>
      <c r="E5" s="62"/>
      <c r="F5" s="62"/>
      <c r="G5" s="64" t="s">
        <v>144</v>
      </c>
      <c r="H5" s="64" t="s">
        <v>142</v>
      </c>
    </row>
    <row r="6" spans="1:8" ht="11.25" customHeight="1">
      <c r="A6" s="61"/>
      <c r="B6" s="61"/>
      <c r="C6" s="62"/>
      <c r="D6" s="62"/>
      <c r="E6" s="62"/>
      <c r="F6" s="62"/>
      <c r="G6" s="65"/>
      <c r="H6" s="65"/>
    </row>
    <row r="7" spans="1:17" ht="17.25">
      <c r="A7" s="54" t="s">
        <v>126</v>
      </c>
      <c r="B7" s="54"/>
      <c r="C7" s="18">
        <f>C8+C11+C27+C36+C61+C68+C77+C85+C101+C112</f>
        <v>713239.1</v>
      </c>
      <c r="D7" s="18">
        <f>D8+D11+D27+D36+D61+D68+D77+D85+D101+D112</f>
        <v>721031.6699999999</v>
      </c>
      <c r="E7" s="18">
        <f>E8+E11+E27+E36+E61+E68+E77+E85+E101+E112</f>
        <v>201146.31</v>
      </c>
      <c r="F7" s="18">
        <f>F8+F11+F27+F36+F61+F68+F77+F85+F101+F112</f>
        <v>162420.12999999998</v>
      </c>
      <c r="G7" s="19">
        <f aca="true" t="shared" si="0" ref="G7:G53">F7/E7*100</f>
        <v>80.74725805310571</v>
      </c>
      <c r="H7" s="19">
        <f>F7/D7*100</f>
        <v>22.52607434011879</v>
      </c>
      <c r="J7" s="11"/>
      <c r="K7" s="11"/>
      <c r="L7" s="11"/>
      <c r="M7" s="11"/>
      <c r="N7" s="11"/>
      <c r="O7" s="11"/>
      <c r="P7" s="11"/>
      <c r="Q7" s="12"/>
    </row>
    <row r="8" spans="1:17" ht="21.75" customHeight="1" outlineLevel="1">
      <c r="A8" s="49" t="s">
        <v>0</v>
      </c>
      <c r="B8" s="49"/>
      <c r="C8" s="20">
        <v>91100.8</v>
      </c>
      <c r="D8" s="20">
        <v>91891.06</v>
      </c>
      <c r="E8" s="20">
        <v>24577</v>
      </c>
      <c r="F8" s="20">
        <v>21320.18</v>
      </c>
      <c r="G8" s="21">
        <f t="shared" si="0"/>
        <v>86.7485046995158</v>
      </c>
      <c r="H8" s="22">
        <f aca="true" t="shared" si="1" ref="H8:H71">F8/D8*100</f>
        <v>23.201582395501806</v>
      </c>
      <c r="J8" s="12"/>
      <c r="K8" s="12"/>
      <c r="L8" s="12"/>
      <c r="M8" s="12"/>
      <c r="N8" s="12"/>
      <c r="O8" s="12"/>
      <c r="P8" s="12"/>
      <c r="Q8" s="12"/>
    </row>
    <row r="9" spans="1:17" ht="42" customHeight="1" outlineLevel="2">
      <c r="A9" s="50" t="s">
        <v>1</v>
      </c>
      <c r="B9" s="50"/>
      <c r="C9" s="23">
        <v>79498.7</v>
      </c>
      <c r="D9" s="23">
        <v>79968.57</v>
      </c>
      <c r="E9" s="23">
        <v>21040.5</v>
      </c>
      <c r="F9" s="23">
        <v>18980.15</v>
      </c>
      <c r="G9" s="43">
        <f t="shared" si="0"/>
        <v>90.2076946840617</v>
      </c>
      <c r="H9" s="43">
        <f>F9/D9*100</f>
        <v>23.73451219647919</v>
      </c>
      <c r="J9" s="12"/>
      <c r="K9" s="12"/>
      <c r="L9" s="12"/>
      <c r="M9" s="12"/>
      <c r="N9" s="12"/>
      <c r="O9" s="12"/>
      <c r="P9" s="12"/>
      <c r="Q9" s="12"/>
    </row>
    <row r="10" spans="1:17" ht="18" outlineLevel="2">
      <c r="A10" s="50" t="s">
        <v>2</v>
      </c>
      <c r="B10" s="50"/>
      <c r="C10" s="23">
        <v>11602.1</v>
      </c>
      <c r="D10" s="23">
        <v>11922.49</v>
      </c>
      <c r="E10" s="23">
        <v>3536.43</v>
      </c>
      <c r="F10" s="23">
        <v>2340.03</v>
      </c>
      <c r="G10" s="43">
        <f t="shared" si="0"/>
        <v>66.16927240182898</v>
      </c>
      <c r="H10" s="43">
        <f t="shared" si="1"/>
        <v>19.627024220611634</v>
      </c>
      <c r="J10" s="12"/>
      <c r="K10" s="12"/>
      <c r="L10" s="12"/>
      <c r="M10" s="12"/>
      <c r="N10" s="12"/>
      <c r="O10" s="12"/>
      <c r="P10" s="12"/>
      <c r="Q10" s="12"/>
    </row>
    <row r="11" spans="1:17" ht="21" customHeight="1" outlineLevel="1">
      <c r="A11" s="49" t="s">
        <v>3</v>
      </c>
      <c r="B11" s="49"/>
      <c r="C11" s="20">
        <v>409282.1</v>
      </c>
      <c r="D11" s="20">
        <v>409282.1</v>
      </c>
      <c r="E11" s="20">
        <v>103491.5</v>
      </c>
      <c r="F11" s="20">
        <v>91372.06</v>
      </c>
      <c r="G11" s="21">
        <f t="shared" si="0"/>
        <v>88.28943439799404</v>
      </c>
      <c r="H11" s="22">
        <f t="shared" si="1"/>
        <v>22.324958750944642</v>
      </c>
      <c r="J11" s="12"/>
      <c r="K11" s="12"/>
      <c r="L11" s="12"/>
      <c r="M11" s="12"/>
      <c r="N11" s="12"/>
      <c r="O11" s="12"/>
      <c r="P11" s="12"/>
      <c r="Q11" s="12"/>
    </row>
    <row r="12" spans="1:17" ht="18" outlineLevel="2">
      <c r="A12" s="50" t="s">
        <v>4</v>
      </c>
      <c r="B12" s="50"/>
      <c r="C12" s="23">
        <v>78653.3</v>
      </c>
      <c r="D12" s="23">
        <v>78653.3</v>
      </c>
      <c r="E12" s="23">
        <v>20257.5</v>
      </c>
      <c r="F12" s="23">
        <v>16808.49</v>
      </c>
      <c r="G12" s="43">
        <f t="shared" si="0"/>
        <v>82.9741577193632</v>
      </c>
      <c r="H12" s="43">
        <f t="shared" si="1"/>
        <v>21.37035572569746</v>
      </c>
      <c r="J12" s="12"/>
      <c r="K12" s="12"/>
      <c r="L12" s="12"/>
      <c r="M12" s="12"/>
      <c r="N12" s="12"/>
      <c r="O12" s="12"/>
      <c r="P12" s="12"/>
      <c r="Q12" s="12"/>
    </row>
    <row r="13" spans="1:17" ht="30" customHeight="1" outlineLevel="2">
      <c r="A13" s="51" t="s">
        <v>5</v>
      </c>
      <c r="B13" s="51"/>
      <c r="C13" s="24">
        <v>92192.8</v>
      </c>
      <c r="D13" s="24">
        <v>92192.8</v>
      </c>
      <c r="E13" s="24">
        <v>31421.4</v>
      </c>
      <c r="F13" s="24">
        <v>23975.17</v>
      </c>
      <c r="G13" s="43">
        <f t="shared" si="0"/>
        <v>76.30204255698345</v>
      </c>
      <c r="H13" s="43">
        <f t="shared" si="1"/>
        <v>26.00546897371595</v>
      </c>
      <c r="J13" s="12"/>
      <c r="K13" s="12"/>
      <c r="L13" s="12"/>
      <c r="M13" s="12"/>
      <c r="N13" s="12"/>
      <c r="O13" s="12"/>
      <c r="P13" s="12"/>
      <c r="Q13" s="12"/>
    </row>
    <row r="14" spans="1:17" ht="37.5" customHeight="1" outlineLevel="3">
      <c r="A14" s="53" t="s">
        <v>6</v>
      </c>
      <c r="B14" s="53"/>
      <c r="C14" s="24">
        <v>92192.8</v>
      </c>
      <c r="D14" s="24">
        <v>92192.8</v>
      </c>
      <c r="E14" s="24">
        <v>31421.35</v>
      </c>
      <c r="F14" s="24">
        <v>23975.17</v>
      </c>
      <c r="G14" s="43">
        <f t="shared" si="0"/>
        <v>76.30216397449504</v>
      </c>
      <c r="H14" s="43">
        <f t="shared" si="1"/>
        <v>26.00546897371595</v>
      </c>
      <c r="J14" s="12"/>
      <c r="K14" s="12"/>
      <c r="L14" s="12"/>
      <c r="M14" s="12"/>
      <c r="N14" s="12"/>
      <c r="O14" s="12"/>
      <c r="P14" s="12"/>
      <c r="Q14" s="12"/>
    </row>
    <row r="15" spans="1:17" ht="18" outlineLevel="2">
      <c r="A15" s="51" t="s">
        <v>7</v>
      </c>
      <c r="B15" s="51"/>
      <c r="C15" s="24">
        <v>188558.2</v>
      </c>
      <c r="D15" s="24">
        <v>188558.2</v>
      </c>
      <c r="E15" s="24">
        <v>39822.9</v>
      </c>
      <c r="F15" s="24">
        <v>39763.72</v>
      </c>
      <c r="G15" s="43">
        <f t="shared" si="0"/>
        <v>99.85139203824936</v>
      </c>
      <c r="H15" s="43">
        <f t="shared" si="1"/>
        <v>21.088300588359456</v>
      </c>
      <c r="J15" s="12"/>
      <c r="K15" s="12"/>
      <c r="L15" s="12"/>
      <c r="M15" s="12"/>
      <c r="N15" s="12"/>
      <c r="O15" s="12"/>
      <c r="P15" s="12"/>
      <c r="Q15" s="12"/>
    </row>
    <row r="16" spans="1:17" ht="33" customHeight="1" outlineLevel="3">
      <c r="A16" s="53" t="s">
        <v>8</v>
      </c>
      <c r="B16" s="53"/>
      <c r="C16" s="24">
        <v>188558.2</v>
      </c>
      <c r="D16" s="24">
        <v>188558.2</v>
      </c>
      <c r="E16" s="24">
        <v>39822.9</v>
      </c>
      <c r="F16" s="24">
        <v>39763.72</v>
      </c>
      <c r="G16" s="43">
        <f t="shared" si="0"/>
        <v>99.85139203824936</v>
      </c>
      <c r="H16" s="43">
        <f t="shared" si="1"/>
        <v>21.088300588359456</v>
      </c>
      <c r="J16" s="12"/>
      <c r="K16" s="12"/>
      <c r="L16" s="12"/>
      <c r="M16" s="12"/>
      <c r="N16" s="12"/>
      <c r="O16" s="12"/>
      <c r="P16" s="12"/>
      <c r="Q16" s="12"/>
    </row>
    <row r="17" spans="1:17" ht="34.5" customHeight="1" outlineLevel="2">
      <c r="A17" s="51" t="s">
        <v>9</v>
      </c>
      <c r="B17" s="51"/>
      <c r="C17" s="24">
        <v>12855</v>
      </c>
      <c r="D17" s="24">
        <v>12855</v>
      </c>
      <c r="E17" s="24">
        <v>3129.32</v>
      </c>
      <c r="F17" s="24">
        <v>2787.87</v>
      </c>
      <c r="G17" s="43">
        <f t="shared" si="0"/>
        <v>89.08868380351002</v>
      </c>
      <c r="H17" s="43">
        <f t="shared" si="1"/>
        <v>21.687047841306885</v>
      </c>
      <c r="J17" s="12"/>
      <c r="K17" s="12"/>
      <c r="L17" s="12"/>
      <c r="M17" s="12"/>
      <c r="N17" s="12"/>
      <c r="O17" s="12"/>
      <c r="P17" s="12"/>
      <c r="Q17" s="12"/>
    </row>
    <row r="18" spans="1:17" ht="20.25" customHeight="1" outlineLevel="2">
      <c r="A18" s="51" t="s">
        <v>10</v>
      </c>
      <c r="B18" s="51"/>
      <c r="C18" s="24">
        <v>30563.6</v>
      </c>
      <c r="D18" s="24">
        <v>30563.6</v>
      </c>
      <c r="E18" s="24">
        <v>7308.75</v>
      </c>
      <c r="F18" s="24">
        <v>6977.19</v>
      </c>
      <c r="G18" s="43">
        <f t="shared" si="0"/>
        <v>95.46351975371985</v>
      </c>
      <c r="H18" s="43">
        <f t="shared" si="1"/>
        <v>22.828429897001662</v>
      </c>
      <c r="J18" s="12"/>
      <c r="K18" s="12"/>
      <c r="L18" s="12"/>
      <c r="M18" s="12"/>
      <c r="N18" s="12"/>
      <c r="O18" s="12"/>
      <c r="P18" s="12"/>
      <c r="Q18" s="12"/>
    </row>
    <row r="19" spans="1:17" ht="18" outlineLevel="2">
      <c r="A19" s="51" t="s">
        <v>11</v>
      </c>
      <c r="B19" s="51"/>
      <c r="C19" s="24">
        <v>2263.1</v>
      </c>
      <c r="D19" s="24">
        <v>2263.1</v>
      </c>
      <c r="E19" s="24">
        <v>553.38</v>
      </c>
      <c r="F19" s="24">
        <v>371.71</v>
      </c>
      <c r="G19" s="43">
        <f t="shared" si="0"/>
        <v>67.1708410134085</v>
      </c>
      <c r="H19" s="43">
        <f t="shared" si="1"/>
        <v>16.42481551853652</v>
      </c>
      <c r="J19" s="12"/>
      <c r="K19" s="12"/>
      <c r="L19" s="12"/>
      <c r="M19" s="12"/>
      <c r="N19" s="12"/>
      <c r="O19" s="12"/>
      <c r="P19" s="12"/>
      <c r="Q19" s="12"/>
    </row>
    <row r="20" spans="1:17" ht="18" outlineLevel="3">
      <c r="A20" s="53" t="s">
        <v>12</v>
      </c>
      <c r="B20" s="53"/>
      <c r="C20" s="24">
        <v>1697.4</v>
      </c>
      <c r="D20" s="24">
        <v>1697.4</v>
      </c>
      <c r="E20" s="24">
        <v>475.95</v>
      </c>
      <c r="F20" s="24">
        <v>347.88</v>
      </c>
      <c r="G20" s="43">
        <f t="shared" si="0"/>
        <v>73.09171131421368</v>
      </c>
      <c r="H20" s="43">
        <f t="shared" si="1"/>
        <v>20.49487451396253</v>
      </c>
      <c r="J20" s="12"/>
      <c r="K20" s="12"/>
      <c r="L20" s="12"/>
      <c r="M20" s="12"/>
      <c r="N20" s="12"/>
      <c r="O20" s="12"/>
      <c r="P20" s="12"/>
      <c r="Q20" s="12"/>
    </row>
    <row r="21" spans="1:17" ht="18" outlineLevel="3">
      <c r="A21" s="53" t="s">
        <v>13</v>
      </c>
      <c r="B21" s="53"/>
      <c r="C21" s="24">
        <v>565.7</v>
      </c>
      <c r="D21" s="24">
        <v>565.7</v>
      </c>
      <c r="E21" s="24">
        <v>77.43</v>
      </c>
      <c r="F21" s="24">
        <v>23.83</v>
      </c>
      <c r="G21" s="43">
        <f t="shared" si="0"/>
        <v>30.77618494123724</v>
      </c>
      <c r="H21" s="43">
        <f t="shared" si="1"/>
        <v>4.212480113134169</v>
      </c>
      <c r="J21" s="12"/>
      <c r="K21" s="12"/>
      <c r="L21" s="12"/>
      <c r="M21" s="12"/>
      <c r="N21" s="12"/>
      <c r="O21" s="12"/>
      <c r="P21" s="12"/>
      <c r="Q21" s="12"/>
    </row>
    <row r="22" spans="1:17" ht="18" outlineLevel="2">
      <c r="A22" s="51" t="s">
        <v>14</v>
      </c>
      <c r="B22" s="51"/>
      <c r="C22" s="24">
        <v>1292.9</v>
      </c>
      <c r="D22" s="24">
        <v>1292.9</v>
      </c>
      <c r="E22" s="24">
        <v>307.89</v>
      </c>
      <c r="F22" s="24">
        <v>201.5</v>
      </c>
      <c r="G22" s="43">
        <f t="shared" si="0"/>
        <v>65.44545129754134</v>
      </c>
      <c r="H22" s="43">
        <f t="shared" si="1"/>
        <v>15.58511872534612</v>
      </c>
      <c r="J22" s="12"/>
      <c r="K22" s="12"/>
      <c r="L22" s="12"/>
      <c r="M22" s="12"/>
      <c r="N22" s="12"/>
      <c r="O22" s="12"/>
      <c r="P22" s="12"/>
      <c r="Q22" s="12"/>
    </row>
    <row r="23" spans="1:17" ht="36" customHeight="1" outlineLevel="3">
      <c r="A23" s="53" t="s">
        <v>15</v>
      </c>
      <c r="B23" s="53"/>
      <c r="C23" s="24">
        <v>72.3</v>
      </c>
      <c r="D23" s="24">
        <v>72.3</v>
      </c>
      <c r="E23" s="24">
        <v>26.79</v>
      </c>
      <c r="F23" s="24">
        <v>7.47</v>
      </c>
      <c r="G23" s="43">
        <f t="shared" si="0"/>
        <v>27.88353863381859</v>
      </c>
      <c r="H23" s="43">
        <f t="shared" si="1"/>
        <v>10.331950207468878</v>
      </c>
      <c r="J23" s="12"/>
      <c r="K23" s="12"/>
      <c r="L23" s="12"/>
      <c r="M23" s="12"/>
      <c r="N23" s="12"/>
      <c r="O23" s="12"/>
      <c r="P23" s="12"/>
      <c r="Q23" s="12"/>
    </row>
    <row r="24" spans="1:17" ht="40.5" customHeight="1" outlineLevel="3">
      <c r="A24" s="53" t="s">
        <v>16</v>
      </c>
      <c r="B24" s="53"/>
      <c r="C24" s="24">
        <v>1220.6</v>
      </c>
      <c r="D24" s="24">
        <v>1220.6</v>
      </c>
      <c r="E24" s="24">
        <v>281.1</v>
      </c>
      <c r="F24" s="24">
        <v>194.04</v>
      </c>
      <c r="G24" s="43">
        <f t="shared" si="0"/>
        <v>69.02881536819636</v>
      </c>
      <c r="H24" s="43">
        <f t="shared" si="1"/>
        <v>15.897099786990005</v>
      </c>
      <c r="J24" s="12"/>
      <c r="K24" s="12"/>
      <c r="L24" s="12"/>
      <c r="M24" s="12"/>
      <c r="N24" s="12"/>
      <c r="O24" s="12"/>
      <c r="P24" s="12"/>
      <c r="Q24" s="12"/>
    </row>
    <row r="25" spans="1:17" ht="36.75" customHeight="1" outlineLevel="2">
      <c r="A25" s="51" t="s">
        <v>17</v>
      </c>
      <c r="B25" s="51"/>
      <c r="C25" s="24">
        <v>1907.2</v>
      </c>
      <c r="D25" s="24">
        <v>1907.2</v>
      </c>
      <c r="E25" s="24">
        <v>467.22</v>
      </c>
      <c r="F25" s="24">
        <v>301.52</v>
      </c>
      <c r="G25" s="43">
        <f t="shared" si="0"/>
        <v>64.53490860836436</v>
      </c>
      <c r="H25" s="43">
        <f t="shared" si="1"/>
        <v>15.809563758389261</v>
      </c>
      <c r="J25" s="12"/>
      <c r="K25" s="12"/>
      <c r="L25" s="12"/>
      <c r="M25" s="12"/>
      <c r="N25" s="12"/>
      <c r="O25" s="12"/>
      <c r="P25" s="12"/>
      <c r="Q25" s="12"/>
    </row>
    <row r="26" spans="1:17" ht="54" customHeight="1" outlineLevel="2">
      <c r="A26" s="51" t="s">
        <v>18</v>
      </c>
      <c r="B26" s="51"/>
      <c r="C26" s="24">
        <v>996</v>
      </c>
      <c r="D26" s="24">
        <v>996</v>
      </c>
      <c r="E26" s="24">
        <v>223.2</v>
      </c>
      <c r="F26" s="24">
        <v>184.89</v>
      </c>
      <c r="G26" s="43">
        <f t="shared" si="0"/>
        <v>82.83602150537635</v>
      </c>
      <c r="H26" s="43">
        <f t="shared" si="1"/>
        <v>18.563253012048193</v>
      </c>
      <c r="J26" s="12"/>
      <c r="K26" s="12"/>
      <c r="L26" s="12"/>
      <c r="M26" s="12"/>
      <c r="N26" s="12"/>
      <c r="O26" s="12"/>
      <c r="P26" s="12"/>
      <c r="Q26" s="12"/>
    </row>
    <row r="27" spans="1:17" ht="17.25" outlineLevel="1">
      <c r="A27" s="49" t="s">
        <v>19</v>
      </c>
      <c r="B27" s="49"/>
      <c r="C27" s="20">
        <v>37317.7</v>
      </c>
      <c r="D27" s="20">
        <v>43184.2</v>
      </c>
      <c r="E27" s="20">
        <v>14933.3</v>
      </c>
      <c r="F27" s="20">
        <v>9778.42</v>
      </c>
      <c r="G27" s="21">
        <f t="shared" si="0"/>
        <v>65.48063723356525</v>
      </c>
      <c r="H27" s="22">
        <f t="shared" si="1"/>
        <v>22.643513136749092</v>
      </c>
      <c r="J27" s="12"/>
      <c r="K27" s="12"/>
      <c r="L27" s="12"/>
      <c r="M27" s="12"/>
      <c r="N27" s="12"/>
      <c r="O27" s="12"/>
      <c r="P27" s="12"/>
      <c r="Q27" s="12"/>
    </row>
    <row r="28" spans="1:17" ht="18" outlineLevel="2">
      <c r="A28" s="51" t="s">
        <v>20</v>
      </c>
      <c r="B28" s="51"/>
      <c r="C28" s="24">
        <v>12592</v>
      </c>
      <c r="D28" s="24">
        <v>15818.3</v>
      </c>
      <c r="E28" s="24">
        <v>5575.13</v>
      </c>
      <c r="F28" s="24">
        <v>4319.63</v>
      </c>
      <c r="G28" s="43">
        <f t="shared" si="0"/>
        <v>77.4803457497852</v>
      </c>
      <c r="H28" s="43">
        <f t="shared" si="1"/>
        <v>27.30780172332046</v>
      </c>
      <c r="J28" s="12"/>
      <c r="K28" s="12"/>
      <c r="L28" s="12"/>
      <c r="M28" s="12"/>
      <c r="N28" s="12"/>
      <c r="O28" s="12"/>
      <c r="P28" s="12"/>
      <c r="Q28" s="12"/>
    </row>
    <row r="29" spans="1:17" ht="18" outlineLevel="2">
      <c r="A29" s="51" t="s">
        <v>21</v>
      </c>
      <c r="B29" s="51"/>
      <c r="C29" s="24">
        <v>1102.3</v>
      </c>
      <c r="D29" s="24">
        <v>1102.3</v>
      </c>
      <c r="E29" s="24">
        <v>505.25</v>
      </c>
      <c r="F29" s="24">
        <v>345.36</v>
      </c>
      <c r="G29" s="43">
        <f t="shared" si="0"/>
        <v>68.35428005937655</v>
      </c>
      <c r="H29" s="43">
        <f t="shared" si="1"/>
        <v>31.33085366959993</v>
      </c>
      <c r="J29" s="12"/>
      <c r="K29" s="12"/>
      <c r="L29" s="12"/>
      <c r="M29" s="12"/>
      <c r="N29" s="12"/>
      <c r="O29" s="12"/>
      <c r="P29" s="12"/>
      <c r="Q29" s="12"/>
    </row>
    <row r="30" spans="1:17" ht="18" outlineLevel="2">
      <c r="A30" s="51" t="s">
        <v>22</v>
      </c>
      <c r="B30" s="51"/>
      <c r="C30" s="24">
        <v>1447</v>
      </c>
      <c r="D30" s="24">
        <v>1447</v>
      </c>
      <c r="E30" s="24">
        <v>647.73</v>
      </c>
      <c r="F30" s="24">
        <v>480.52</v>
      </c>
      <c r="G30" s="43">
        <f t="shared" si="0"/>
        <v>74.18523150077964</v>
      </c>
      <c r="H30" s="43">
        <f t="shared" si="1"/>
        <v>33.20801658604008</v>
      </c>
      <c r="J30" s="12"/>
      <c r="K30" s="12"/>
      <c r="L30" s="12"/>
      <c r="M30" s="12"/>
      <c r="N30" s="12"/>
      <c r="O30" s="12"/>
      <c r="P30" s="12"/>
      <c r="Q30" s="12"/>
    </row>
    <row r="31" spans="1:17" ht="34.5" customHeight="1" outlineLevel="3">
      <c r="A31" s="53" t="s">
        <v>23</v>
      </c>
      <c r="B31" s="53"/>
      <c r="C31" s="24">
        <v>1447</v>
      </c>
      <c r="D31" s="24">
        <v>1447</v>
      </c>
      <c r="E31" s="24">
        <v>647.73</v>
      </c>
      <c r="F31" s="24">
        <v>480.52</v>
      </c>
      <c r="G31" s="43">
        <f t="shared" si="0"/>
        <v>74.18523150077964</v>
      </c>
      <c r="H31" s="43">
        <f t="shared" si="1"/>
        <v>33.20801658604008</v>
      </c>
      <c r="J31" s="12"/>
      <c r="K31" s="12"/>
      <c r="L31" s="12"/>
      <c r="M31" s="12"/>
      <c r="N31" s="12"/>
      <c r="O31" s="12"/>
      <c r="P31" s="12"/>
      <c r="Q31" s="12"/>
    </row>
    <row r="32" spans="1:17" ht="16.5" customHeight="1" outlineLevel="2">
      <c r="A32" s="51" t="s">
        <v>24</v>
      </c>
      <c r="B32" s="51"/>
      <c r="C32" s="24">
        <v>1000</v>
      </c>
      <c r="D32" s="24">
        <v>3540.2</v>
      </c>
      <c r="E32" s="24">
        <v>2270.2</v>
      </c>
      <c r="F32" s="24">
        <v>1270.2</v>
      </c>
      <c r="G32" s="43">
        <f t="shared" si="0"/>
        <v>55.951017531495026</v>
      </c>
      <c r="H32" s="43">
        <f t="shared" si="1"/>
        <v>35.87932885147732</v>
      </c>
      <c r="J32" s="12"/>
      <c r="K32" s="12"/>
      <c r="L32" s="12"/>
      <c r="M32" s="12"/>
      <c r="N32" s="12"/>
      <c r="O32" s="12"/>
      <c r="P32" s="12"/>
      <c r="Q32" s="12"/>
    </row>
    <row r="33" spans="1:17" ht="36.75" customHeight="1" outlineLevel="3">
      <c r="A33" s="53" t="s">
        <v>25</v>
      </c>
      <c r="B33" s="53"/>
      <c r="C33" s="24">
        <v>1000</v>
      </c>
      <c r="D33" s="24">
        <v>3540.2</v>
      </c>
      <c r="E33" s="24">
        <v>2270.2</v>
      </c>
      <c r="F33" s="24">
        <v>1270.2</v>
      </c>
      <c r="G33" s="43">
        <f t="shared" si="0"/>
        <v>55.951017531495026</v>
      </c>
      <c r="H33" s="43">
        <f t="shared" si="1"/>
        <v>35.87932885147732</v>
      </c>
      <c r="J33" s="12"/>
      <c r="K33" s="12"/>
      <c r="L33" s="12"/>
      <c r="M33" s="12"/>
      <c r="N33" s="12"/>
      <c r="O33" s="12"/>
      <c r="P33" s="12"/>
      <c r="Q33" s="12"/>
    </row>
    <row r="34" spans="1:17" ht="18" customHeight="1" outlineLevel="2">
      <c r="A34" s="51" t="s">
        <v>26</v>
      </c>
      <c r="B34" s="51"/>
      <c r="C34" s="24">
        <v>21176.4</v>
      </c>
      <c r="D34" s="24">
        <v>21276.4</v>
      </c>
      <c r="E34" s="24">
        <v>5934.98</v>
      </c>
      <c r="F34" s="24">
        <v>3362.7</v>
      </c>
      <c r="G34" s="43">
        <f t="shared" si="0"/>
        <v>56.658994638566604</v>
      </c>
      <c r="H34" s="43">
        <f t="shared" si="1"/>
        <v>15.80483540448572</v>
      </c>
      <c r="J34" s="12"/>
      <c r="K34" s="12"/>
      <c r="L34" s="12"/>
      <c r="M34" s="12"/>
      <c r="N34" s="12"/>
      <c r="O34" s="12"/>
      <c r="P34" s="12"/>
      <c r="Q34" s="12"/>
    </row>
    <row r="35" spans="1:17" ht="18" outlineLevel="3">
      <c r="A35" s="55" t="s">
        <v>27</v>
      </c>
      <c r="B35" s="55"/>
      <c r="C35" s="23">
        <v>21176.4</v>
      </c>
      <c r="D35" s="23">
        <v>21276.4</v>
      </c>
      <c r="E35" s="23">
        <v>5934.98</v>
      </c>
      <c r="F35" s="23">
        <v>3362.7</v>
      </c>
      <c r="G35" s="43">
        <f t="shared" si="0"/>
        <v>56.658994638566604</v>
      </c>
      <c r="H35" s="43">
        <f t="shared" si="1"/>
        <v>15.80483540448572</v>
      </c>
      <c r="J35" s="12"/>
      <c r="K35" s="12"/>
      <c r="L35" s="12"/>
      <c r="M35" s="12"/>
      <c r="N35" s="12"/>
      <c r="O35" s="12"/>
      <c r="P35" s="12"/>
      <c r="Q35" s="12"/>
    </row>
    <row r="36" spans="1:17" ht="17.25" outlineLevel="1">
      <c r="A36" s="49" t="s">
        <v>28</v>
      </c>
      <c r="B36" s="49"/>
      <c r="C36" s="20">
        <v>31100.3</v>
      </c>
      <c r="D36" s="20">
        <v>30782</v>
      </c>
      <c r="E36" s="20">
        <v>7338.5</v>
      </c>
      <c r="F36" s="20">
        <v>5626.48</v>
      </c>
      <c r="G36" s="21">
        <f t="shared" si="0"/>
        <v>76.67070927301219</v>
      </c>
      <c r="H36" s="22">
        <f t="shared" si="1"/>
        <v>18.278474433110258</v>
      </c>
      <c r="J36" s="12"/>
      <c r="K36" s="12"/>
      <c r="L36" s="12"/>
      <c r="M36" s="12"/>
      <c r="N36" s="12"/>
      <c r="O36" s="12"/>
      <c r="P36" s="12"/>
      <c r="Q36" s="12"/>
    </row>
    <row r="37" spans="1:17" ht="52.5" customHeight="1" outlineLevel="2">
      <c r="A37" s="51" t="s">
        <v>29</v>
      </c>
      <c r="B37" s="51"/>
      <c r="C37" s="24">
        <v>7937.7</v>
      </c>
      <c r="D37" s="24">
        <v>7739.7</v>
      </c>
      <c r="E37" s="24">
        <v>1297.2</v>
      </c>
      <c r="F37" s="24">
        <v>716.88</v>
      </c>
      <c r="G37" s="43">
        <f t="shared" si="0"/>
        <v>55.263644773358</v>
      </c>
      <c r="H37" s="43">
        <f t="shared" si="1"/>
        <v>9.262374510639948</v>
      </c>
      <c r="J37" s="12"/>
      <c r="K37" s="12"/>
      <c r="L37" s="12"/>
      <c r="M37" s="12"/>
      <c r="N37" s="12"/>
      <c r="O37" s="12"/>
      <c r="P37" s="12"/>
      <c r="Q37" s="12"/>
    </row>
    <row r="38" spans="1:17" ht="37.5" customHeight="1" outlineLevel="3">
      <c r="A38" s="53" t="s">
        <v>30</v>
      </c>
      <c r="B38" s="53"/>
      <c r="C38" s="24">
        <v>415.7</v>
      </c>
      <c r="D38" s="24">
        <v>415.7</v>
      </c>
      <c r="E38" s="24">
        <v>123</v>
      </c>
      <c r="F38" s="24">
        <v>0.49</v>
      </c>
      <c r="G38" s="43">
        <f t="shared" si="0"/>
        <v>0.3983739837398374</v>
      </c>
      <c r="H38" s="43">
        <f t="shared" si="1"/>
        <v>0.11787346644214577</v>
      </c>
      <c r="J38" s="12"/>
      <c r="K38" s="12"/>
      <c r="L38" s="12"/>
      <c r="M38" s="12"/>
      <c r="N38" s="12"/>
      <c r="O38" s="12"/>
      <c r="P38" s="12"/>
      <c r="Q38" s="12"/>
    </row>
    <row r="39" spans="1:17" ht="36" customHeight="1" outlineLevel="3">
      <c r="A39" s="53" t="s">
        <v>31</v>
      </c>
      <c r="B39" s="53"/>
      <c r="C39" s="24">
        <v>40</v>
      </c>
      <c r="D39" s="24">
        <v>40</v>
      </c>
      <c r="E39" s="24">
        <v>10.2</v>
      </c>
      <c r="F39" s="24">
        <v>3.44</v>
      </c>
      <c r="G39" s="43">
        <f t="shared" si="0"/>
        <v>33.72549019607843</v>
      </c>
      <c r="H39" s="43">
        <f t="shared" si="1"/>
        <v>8.6</v>
      </c>
      <c r="J39" s="12"/>
      <c r="K39" s="12"/>
      <c r="L39" s="12"/>
      <c r="M39" s="12"/>
      <c r="N39" s="12"/>
      <c r="O39" s="12"/>
      <c r="P39" s="12"/>
      <c r="Q39" s="12"/>
    </row>
    <row r="40" spans="1:17" ht="36" customHeight="1" outlineLevel="3">
      <c r="A40" s="53" t="s">
        <v>32</v>
      </c>
      <c r="B40" s="53"/>
      <c r="C40" s="24">
        <v>7082</v>
      </c>
      <c r="D40" s="24">
        <v>6884</v>
      </c>
      <c r="E40" s="24">
        <v>1062</v>
      </c>
      <c r="F40" s="24">
        <v>644.95</v>
      </c>
      <c r="G40" s="43">
        <f t="shared" si="0"/>
        <v>60.72975517890773</v>
      </c>
      <c r="H40" s="43">
        <f t="shared" si="1"/>
        <v>9.368826263800118</v>
      </c>
      <c r="J40" s="12"/>
      <c r="K40" s="12"/>
      <c r="L40" s="12"/>
      <c r="M40" s="12"/>
      <c r="N40" s="12"/>
      <c r="O40" s="12"/>
      <c r="P40" s="12"/>
      <c r="Q40" s="12"/>
    </row>
    <row r="41" spans="1:17" ht="33" customHeight="1" outlineLevel="3">
      <c r="A41" s="53" t="s">
        <v>33</v>
      </c>
      <c r="B41" s="53"/>
      <c r="C41" s="24">
        <v>400</v>
      </c>
      <c r="D41" s="24">
        <v>400</v>
      </c>
      <c r="E41" s="24">
        <v>102</v>
      </c>
      <c r="F41" s="24">
        <v>68</v>
      </c>
      <c r="G41" s="43">
        <f t="shared" si="0"/>
        <v>66.66666666666666</v>
      </c>
      <c r="H41" s="43">
        <f t="shared" si="1"/>
        <v>17</v>
      </c>
      <c r="J41" s="12"/>
      <c r="K41" s="12"/>
      <c r="L41" s="12"/>
      <c r="M41" s="12"/>
      <c r="N41" s="12"/>
      <c r="O41" s="12"/>
      <c r="P41" s="12"/>
      <c r="Q41" s="12"/>
    </row>
    <row r="42" spans="1:17" ht="36" customHeight="1" outlineLevel="2">
      <c r="A42" s="51" t="s">
        <v>34</v>
      </c>
      <c r="B42" s="51"/>
      <c r="C42" s="24">
        <v>111.3</v>
      </c>
      <c r="D42" s="24">
        <v>95</v>
      </c>
      <c r="E42" s="24">
        <v>23.7</v>
      </c>
      <c r="F42" s="24">
        <v>23.52</v>
      </c>
      <c r="G42" s="43">
        <f t="shared" si="0"/>
        <v>99.24050632911391</v>
      </c>
      <c r="H42" s="43">
        <f t="shared" si="1"/>
        <v>24.757894736842104</v>
      </c>
      <c r="J42" s="12"/>
      <c r="K42" s="12"/>
      <c r="L42" s="12"/>
      <c r="M42" s="12"/>
      <c r="N42" s="12"/>
      <c r="O42" s="12"/>
      <c r="P42" s="12"/>
      <c r="Q42" s="12"/>
    </row>
    <row r="43" spans="1:17" ht="37.5" customHeight="1" outlineLevel="2">
      <c r="A43" s="51" t="s">
        <v>35</v>
      </c>
      <c r="B43" s="51"/>
      <c r="C43" s="24">
        <v>111.6</v>
      </c>
      <c r="D43" s="24">
        <v>73.6</v>
      </c>
      <c r="E43" s="24">
        <v>16.5</v>
      </c>
      <c r="F43" s="24">
        <v>4.75</v>
      </c>
      <c r="G43" s="43">
        <f t="shared" si="0"/>
        <v>28.78787878787879</v>
      </c>
      <c r="H43" s="43">
        <f t="shared" si="1"/>
        <v>6.453804347826088</v>
      </c>
      <c r="J43" s="12"/>
      <c r="K43" s="12"/>
      <c r="L43" s="12"/>
      <c r="M43" s="12"/>
      <c r="N43" s="12"/>
      <c r="O43" s="12"/>
      <c r="P43" s="12"/>
      <c r="Q43" s="12"/>
    </row>
    <row r="44" spans="1:17" ht="53.25" customHeight="1" outlineLevel="2">
      <c r="A44" s="51" t="s">
        <v>36</v>
      </c>
      <c r="B44" s="51"/>
      <c r="C44" s="24">
        <v>8435.6</v>
      </c>
      <c r="D44" s="24">
        <v>8435.6</v>
      </c>
      <c r="E44" s="24">
        <v>2088.9</v>
      </c>
      <c r="F44" s="24">
        <v>1899.1</v>
      </c>
      <c r="G44" s="43">
        <f t="shared" si="0"/>
        <v>90.91387811766958</v>
      </c>
      <c r="H44" s="43">
        <f t="shared" si="1"/>
        <v>22.512921428232726</v>
      </c>
      <c r="J44" s="12"/>
      <c r="K44" s="12"/>
      <c r="L44" s="12"/>
      <c r="M44" s="12"/>
      <c r="N44" s="12"/>
      <c r="O44" s="12"/>
      <c r="P44" s="12"/>
      <c r="Q44" s="12"/>
    </row>
    <row r="45" spans="1:17" ht="53.25" customHeight="1" outlineLevel="3">
      <c r="A45" s="53" t="s">
        <v>37</v>
      </c>
      <c r="B45" s="53"/>
      <c r="C45" s="24">
        <v>5733.3</v>
      </c>
      <c r="D45" s="24">
        <v>5733.3</v>
      </c>
      <c r="E45" s="24">
        <v>1438.91</v>
      </c>
      <c r="F45" s="24">
        <v>1308.76</v>
      </c>
      <c r="G45" s="43">
        <f t="shared" si="0"/>
        <v>90.95495896199206</v>
      </c>
      <c r="H45" s="43">
        <f t="shared" si="1"/>
        <v>22.827342019430343</v>
      </c>
      <c r="J45" s="12"/>
      <c r="K45" s="12"/>
      <c r="L45" s="12"/>
      <c r="M45" s="12"/>
      <c r="N45" s="12"/>
      <c r="O45" s="12"/>
      <c r="P45" s="12"/>
      <c r="Q45" s="12"/>
    </row>
    <row r="46" spans="1:17" ht="37.5" customHeight="1" outlineLevel="3">
      <c r="A46" s="53" t="s">
        <v>38</v>
      </c>
      <c r="B46" s="53"/>
      <c r="C46" s="24">
        <v>2702.3</v>
      </c>
      <c r="D46" s="24">
        <v>2702.3</v>
      </c>
      <c r="E46" s="24">
        <v>649.99</v>
      </c>
      <c r="F46" s="24">
        <v>590.34</v>
      </c>
      <c r="G46" s="43">
        <f t="shared" si="0"/>
        <v>90.82293573747289</v>
      </c>
      <c r="H46" s="43">
        <f t="shared" si="1"/>
        <v>21.845835029419383</v>
      </c>
      <c r="J46" s="12"/>
      <c r="K46" s="12"/>
      <c r="L46" s="12"/>
      <c r="M46" s="12"/>
      <c r="N46" s="12"/>
      <c r="O46" s="12"/>
      <c r="P46" s="12"/>
      <c r="Q46" s="12"/>
    </row>
    <row r="47" spans="1:17" ht="18" outlineLevel="2">
      <c r="A47" s="51" t="s">
        <v>39</v>
      </c>
      <c r="B47" s="51"/>
      <c r="C47" s="24">
        <v>25</v>
      </c>
      <c r="D47" s="24">
        <v>25</v>
      </c>
      <c r="E47" s="24">
        <v>4</v>
      </c>
      <c r="F47" s="24"/>
      <c r="G47" s="43">
        <f t="shared" si="0"/>
        <v>0</v>
      </c>
      <c r="H47" s="43">
        <f t="shared" si="1"/>
        <v>0</v>
      </c>
      <c r="J47" s="12"/>
      <c r="K47" s="12"/>
      <c r="L47" s="12"/>
      <c r="M47" s="12"/>
      <c r="N47" s="12"/>
      <c r="O47" s="12"/>
      <c r="P47" s="12"/>
      <c r="Q47" s="12"/>
    </row>
    <row r="48" spans="1:17" ht="33" customHeight="1" outlineLevel="3">
      <c r="A48" s="53" t="s">
        <v>40</v>
      </c>
      <c r="B48" s="53"/>
      <c r="C48" s="24">
        <v>25</v>
      </c>
      <c r="D48" s="24">
        <v>25</v>
      </c>
      <c r="E48" s="24">
        <v>4</v>
      </c>
      <c r="F48" s="24"/>
      <c r="G48" s="43">
        <f t="shared" si="0"/>
        <v>0</v>
      </c>
      <c r="H48" s="43">
        <f t="shared" si="1"/>
        <v>0</v>
      </c>
      <c r="J48" s="12"/>
      <c r="K48" s="12"/>
      <c r="L48" s="12"/>
      <c r="M48" s="12"/>
      <c r="N48" s="12"/>
      <c r="O48" s="12"/>
      <c r="P48" s="12"/>
      <c r="Q48" s="12"/>
    </row>
    <row r="49" spans="1:17" ht="18" outlineLevel="2">
      <c r="A49" s="51" t="s">
        <v>41</v>
      </c>
      <c r="B49" s="51"/>
      <c r="C49" s="24">
        <v>2630.4</v>
      </c>
      <c r="D49" s="24">
        <v>2630.4</v>
      </c>
      <c r="E49" s="24">
        <v>652.02</v>
      </c>
      <c r="F49" s="24">
        <v>523.35</v>
      </c>
      <c r="G49" s="43">
        <f t="shared" si="0"/>
        <v>80.26594276249195</v>
      </c>
      <c r="H49" s="43">
        <f t="shared" si="1"/>
        <v>19.896213503649633</v>
      </c>
      <c r="J49" s="12"/>
      <c r="K49" s="12"/>
      <c r="L49" s="12"/>
      <c r="M49" s="12"/>
      <c r="N49" s="12"/>
      <c r="O49" s="12"/>
      <c r="P49" s="12"/>
      <c r="Q49" s="12"/>
    </row>
    <row r="50" spans="1:17" ht="35.25" customHeight="1" outlineLevel="3">
      <c r="A50" s="53" t="s">
        <v>42</v>
      </c>
      <c r="B50" s="53"/>
      <c r="C50" s="24">
        <v>2582.4</v>
      </c>
      <c r="D50" s="24">
        <v>2582.4</v>
      </c>
      <c r="E50" s="24">
        <v>647.02</v>
      </c>
      <c r="F50" s="24">
        <v>523.35</v>
      </c>
      <c r="G50" s="43">
        <f t="shared" si="0"/>
        <v>80.8862168093722</v>
      </c>
      <c r="H50" s="43">
        <f t="shared" si="1"/>
        <v>20.266031598513013</v>
      </c>
      <c r="J50" s="12"/>
      <c r="K50" s="12"/>
      <c r="L50" s="12"/>
      <c r="M50" s="12"/>
      <c r="N50" s="12"/>
      <c r="O50" s="12"/>
      <c r="P50" s="12"/>
      <c r="Q50" s="12"/>
    </row>
    <row r="51" spans="1:17" ht="18.75" customHeight="1" outlineLevel="3">
      <c r="A51" s="53" t="s">
        <v>43</v>
      </c>
      <c r="B51" s="53"/>
      <c r="C51" s="24">
        <v>48</v>
      </c>
      <c r="D51" s="24">
        <v>48</v>
      </c>
      <c r="E51" s="24">
        <v>5</v>
      </c>
      <c r="F51" s="24"/>
      <c r="G51" s="43">
        <f t="shared" si="0"/>
        <v>0</v>
      </c>
      <c r="H51" s="43">
        <f t="shared" si="1"/>
        <v>0</v>
      </c>
      <c r="J51" s="12"/>
      <c r="K51" s="12"/>
      <c r="L51" s="12"/>
      <c r="M51" s="12"/>
      <c r="N51" s="12"/>
      <c r="O51" s="12"/>
      <c r="P51" s="12"/>
      <c r="Q51" s="12"/>
    </row>
    <row r="52" spans="1:17" ht="18" outlineLevel="2">
      <c r="A52" s="51" t="s">
        <v>44</v>
      </c>
      <c r="B52" s="51"/>
      <c r="C52" s="24">
        <v>70</v>
      </c>
      <c r="D52" s="24">
        <v>70</v>
      </c>
      <c r="E52" s="24">
        <v>14.5</v>
      </c>
      <c r="F52" s="24">
        <v>0.83</v>
      </c>
      <c r="G52" s="43">
        <f t="shared" si="0"/>
        <v>5.724137931034483</v>
      </c>
      <c r="H52" s="43">
        <f t="shared" si="1"/>
        <v>1.1857142857142855</v>
      </c>
      <c r="J52" s="12"/>
      <c r="K52" s="12"/>
      <c r="L52" s="12"/>
      <c r="M52" s="12"/>
      <c r="N52" s="12"/>
      <c r="O52" s="12"/>
      <c r="P52" s="12"/>
      <c r="Q52" s="12"/>
    </row>
    <row r="53" spans="1:17" ht="18" outlineLevel="3">
      <c r="A53" s="53" t="s">
        <v>45</v>
      </c>
      <c r="B53" s="53"/>
      <c r="C53" s="24">
        <v>70</v>
      </c>
      <c r="D53" s="24">
        <v>70</v>
      </c>
      <c r="E53" s="24">
        <v>14.5</v>
      </c>
      <c r="F53" s="24">
        <v>0.83</v>
      </c>
      <c r="G53" s="43">
        <f t="shared" si="0"/>
        <v>5.724137931034483</v>
      </c>
      <c r="H53" s="43">
        <f t="shared" si="1"/>
        <v>1.1857142857142855</v>
      </c>
      <c r="J53" s="12"/>
      <c r="K53" s="12"/>
      <c r="L53" s="12"/>
      <c r="M53" s="12"/>
      <c r="N53" s="12"/>
      <c r="O53" s="12"/>
      <c r="P53" s="12"/>
      <c r="Q53" s="12"/>
    </row>
    <row r="54" spans="1:17" ht="72" customHeight="1" outlineLevel="2">
      <c r="A54" s="51" t="s">
        <v>46</v>
      </c>
      <c r="B54" s="51"/>
      <c r="C54" s="24">
        <v>400</v>
      </c>
      <c r="D54" s="24">
        <v>400</v>
      </c>
      <c r="E54" s="24"/>
      <c r="F54" s="24"/>
      <c r="G54" s="43"/>
      <c r="H54" s="43">
        <f t="shared" si="1"/>
        <v>0</v>
      </c>
      <c r="J54" s="12"/>
      <c r="K54" s="12"/>
      <c r="L54" s="12"/>
      <c r="M54" s="12"/>
      <c r="N54" s="12"/>
      <c r="O54" s="12"/>
      <c r="P54" s="12"/>
      <c r="Q54" s="12"/>
    </row>
    <row r="55" spans="1:17" ht="76.5" customHeight="1" outlineLevel="2">
      <c r="A55" s="51" t="s">
        <v>47</v>
      </c>
      <c r="B55" s="51"/>
      <c r="C55" s="24">
        <v>739.5</v>
      </c>
      <c r="D55" s="24">
        <v>739.5</v>
      </c>
      <c r="E55" s="24">
        <v>249</v>
      </c>
      <c r="F55" s="24">
        <v>230.03</v>
      </c>
      <c r="G55" s="43">
        <f aca="true" t="shared" si="2" ref="G55:G88">F55/E55*100</f>
        <v>92.38152610441766</v>
      </c>
      <c r="H55" s="43">
        <f t="shared" si="1"/>
        <v>31.106152805949964</v>
      </c>
      <c r="J55" s="12"/>
      <c r="K55" s="12"/>
      <c r="L55" s="12"/>
      <c r="M55" s="12"/>
      <c r="N55" s="12"/>
      <c r="O55" s="12"/>
      <c r="P55" s="12"/>
      <c r="Q55" s="12"/>
    </row>
    <row r="56" spans="1:17" ht="71.25" customHeight="1" outlineLevel="2">
      <c r="A56" s="51" t="s">
        <v>48</v>
      </c>
      <c r="B56" s="51"/>
      <c r="C56" s="24">
        <v>1877.8</v>
      </c>
      <c r="D56" s="24">
        <v>1849.8</v>
      </c>
      <c r="E56" s="24">
        <v>522</v>
      </c>
      <c r="F56" s="24">
        <v>483.8</v>
      </c>
      <c r="G56" s="43">
        <f t="shared" si="2"/>
        <v>92.68199233716476</v>
      </c>
      <c r="H56" s="43">
        <f t="shared" si="1"/>
        <v>26.1541788301438</v>
      </c>
      <c r="J56" s="12"/>
      <c r="K56" s="12"/>
      <c r="L56" s="12"/>
      <c r="M56" s="12"/>
      <c r="N56" s="12"/>
      <c r="O56" s="12"/>
      <c r="P56" s="12"/>
      <c r="Q56" s="12"/>
    </row>
    <row r="57" spans="1:17" ht="22.5" customHeight="1" outlineLevel="2">
      <c r="A57" s="51" t="s">
        <v>49</v>
      </c>
      <c r="B57" s="51"/>
      <c r="C57" s="24">
        <v>70</v>
      </c>
      <c r="D57" s="24">
        <v>70</v>
      </c>
      <c r="E57" s="24">
        <v>43</v>
      </c>
      <c r="F57" s="24">
        <v>19.32</v>
      </c>
      <c r="G57" s="43">
        <f t="shared" si="2"/>
        <v>44.93023255813954</v>
      </c>
      <c r="H57" s="43">
        <f t="shared" si="1"/>
        <v>27.6</v>
      </c>
      <c r="J57" s="12"/>
      <c r="K57" s="12"/>
      <c r="L57" s="12"/>
      <c r="M57" s="12"/>
      <c r="N57" s="12"/>
      <c r="O57" s="12"/>
      <c r="P57" s="12"/>
      <c r="Q57" s="12"/>
    </row>
    <row r="58" spans="1:17" ht="36.75" customHeight="1" outlineLevel="3">
      <c r="A58" s="53" t="s">
        <v>50</v>
      </c>
      <c r="B58" s="53"/>
      <c r="C58" s="24">
        <v>70</v>
      </c>
      <c r="D58" s="24">
        <v>70</v>
      </c>
      <c r="E58" s="24">
        <v>43</v>
      </c>
      <c r="F58" s="24">
        <v>19.32</v>
      </c>
      <c r="G58" s="43">
        <f t="shared" si="2"/>
        <v>44.93023255813954</v>
      </c>
      <c r="H58" s="43">
        <f t="shared" si="1"/>
        <v>27.6</v>
      </c>
      <c r="J58" s="12"/>
      <c r="K58" s="12"/>
      <c r="L58" s="12"/>
      <c r="M58" s="12"/>
      <c r="N58" s="12"/>
      <c r="O58" s="12"/>
      <c r="P58" s="12"/>
      <c r="Q58" s="12"/>
    </row>
    <row r="59" spans="1:17" ht="18" outlineLevel="2">
      <c r="A59" s="51" t="s">
        <v>51</v>
      </c>
      <c r="B59" s="51"/>
      <c r="C59" s="24">
        <v>8691.4</v>
      </c>
      <c r="D59" s="24">
        <v>8653.4</v>
      </c>
      <c r="E59" s="24">
        <v>2427.69</v>
      </c>
      <c r="F59" s="24">
        <v>1724.9</v>
      </c>
      <c r="G59" s="43">
        <f t="shared" si="2"/>
        <v>71.05108148074919</v>
      </c>
      <c r="H59" s="43">
        <f t="shared" si="1"/>
        <v>19.933205445258512</v>
      </c>
      <c r="J59" s="12"/>
      <c r="K59" s="12"/>
      <c r="L59" s="12"/>
      <c r="M59" s="12"/>
      <c r="N59" s="12"/>
      <c r="O59" s="12"/>
      <c r="P59" s="12"/>
      <c r="Q59" s="12"/>
    </row>
    <row r="60" spans="1:17" ht="35.25" customHeight="1" outlineLevel="3">
      <c r="A60" s="53" t="s">
        <v>52</v>
      </c>
      <c r="B60" s="53"/>
      <c r="C60" s="24">
        <v>8691.4</v>
      </c>
      <c r="D60" s="24">
        <v>8653.4</v>
      </c>
      <c r="E60" s="24">
        <v>2427.69</v>
      </c>
      <c r="F60" s="24">
        <v>1724.9</v>
      </c>
      <c r="G60" s="43">
        <f t="shared" si="2"/>
        <v>71.05108148074919</v>
      </c>
      <c r="H60" s="43">
        <f t="shared" si="1"/>
        <v>19.933205445258512</v>
      </c>
      <c r="J60" s="12"/>
      <c r="K60" s="12"/>
      <c r="L60" s="12"/>
      <c r="M60" s="12"/>
      <c r="N60" s="12"/>
      <c r="O60" s="12"/>
      <c r="P60" s="12"/>
      <c r="Q60" s="12"/>
    </row>
    <row r="61" spans="1:17" ht="17.25" outlineLevel="1">
      <c r="A61" s="49" t="s">
        <v>53</v>
      </c>
      <c r="B61" s="49"/>
      <c r="C61" s="20">
        <v>23602.2</v>
      </c>
      <c r="D61" s="20">
        <v>23602.2</v>
      </c>
      <c r="E61" s="20">
        <v>6410.6</v>
      </c>
      <c r="F61" s="20">
        <v>4924.87</v>
      </c>
      <c r="G61" s="21">
        <f t="shared" si="2"/>
        <v>76.82385424141266</v>
      </c>
      <c r="H61" s="22">
        <f t="shared" si="1"/>
        <v>20.86614807094254</v>
      </c>
      <c r="J61" s="12"/>
      <c r="K61" s="12"/>
      <c r="L61" s="12"/>
      <c r="M61" s="12"/>
      <c r="N61" s="12"/>
      <c r="O61" s="12"/>
      <c r="P61" s="12"/>
      <c r="Q61" s="12"/>
    </row>
    <row r="62" spans="1:17" ht="18" outlineLevel="2">
      <c r="A62" s="51" t="s">
        <v>54</v>
      </c>
      <c r="B62" s="51"/>
      <c r="C62" s="24">
        <v>5491.9</v>
      </c>
      <c r="D62" s="24">
        <v>5491.9</v>
      </c>
      <c r="E62" s="24">
        <v>1521.98</v>
      </c>
      <c r="F62" s="24">
        <v>1171.64</v>
      </c>
      <c r="G62" s="43">
        <f t="shared" si="2"/>
        <v>76.98130067412188</v>
      </c>
      <c r="H62" s="43">
        <f t="shared" si="1"/>
        <v>21.3339645659972</v>
      </c>
      <c r="J62" s="12"/>
      <c r="K62" s="12"/>
      <c r="L62" s="12"/>
      <c r="M62" s="12"/>
      <c r="N62" s="12"/>
      <c r="O62" s="12"/>
      <c r="P62" s="12"/>
      <c r="Q62" s="12"/>
    </row>
    <row r="63" spans="1:17" ht="18" outlineLevel="2">
      <c r="A63" s="51" t="s">
        <v>55</v>
      </c>
      <c r="B63" s="51"/>
      <c r="C63" s="24">
        <v>1584.4</v>
      </c>
      <c r="D63" s="24">
        <v>1584.4</v>
      </c>
      <c r="E63" s="24">
        <v>455.56</v>
      </c>
      <c r="F63" s="24">
        <v>319.14</v>
      </c>
      <c r="G63" s="43">
        <f t="shared" si="2"/>
        <v>70.05443849328299</v>
      </c>
      <c r="H63" s="43">
        <f t="shared" si="1"/>
        <v>20.142640747286038</v>
      </c>
      <c r="J63" s="12"/>
      <c r="K63" s="12"/>
      <c r="L63" s="12"/>
      <c r="M63" s="12"/>
      <c r="N63" s="12"/>
      <c r="O63" s="12"/>
      <c r="P63" s="12"/>
      <c r="Q63" s="12"/>
    </row>
    <row r="64" spans="1:17" ht="33" customHeight="1" outlineLevel="2">
      <c r="A64" s="51" t="s">
        <v>56</v>
      </c>
      <c r="B64" s="51"/>
      <c r="C64" s="24">
        <v>13174.8</v>
      </c>
      <c r="D64" s="24">
        <v>13223.8</v>
      </c>
      <c r="E64" s="24">
        <v>3641.7</v>
      </c>
      <c r="F64" s="24">
        <v>2848.66</v>
      </c>
      <c r="G64" s="43">
        <f t="shared" si="2"/>
        <v>78.22335722327485</v>
      </c>
      <c r="H64" s="43">
        <f t="shared" si="1"/>
        <v>21.541916846897262</v>
      </c>
      <c r="J64" s="12"/>
      <c r="K64" s="12"/>
      <c r="L64" s="12"/>
      <c r="M64" s="12"/>
      <c r="N64" s="12"/>
      <c r="O64" s="12"/>
      <c r="P64" s="12"/>
      <c r="Q64" s="12"/>
    </row>
    <row r="65" spans="1:17" ht="19.5" customHeight="1" outlineLevel="2">
      <c r="A65" s="51" t="s">
        <v>57</v>
      </c>
      <c r="B65" s="51"/>
      <c r="C65" s="24">
        <v>3351.1</v>
      </c>
      <c r="D65" s="24">
        <v>3302.1</v>
      </c>
      <c r="E65" s="24">
        <v>791.39</v>
      </c>
      <c r="F65" s="24">
        <v>585.43</v>
      </c>
      <c r="G65" s="43">
        <f t="shared" si="2"/>
        <v>73.9749049141384</v>
      </c>
      <c r="H65" s="43">
        <f t="shared" si="1"/>
        <v>17.729020926077343</v>
      </c>
      <c r="J65" s="12"/>
      <c r="K65" s="12"/>
      <c r="L65" s="12"/>
      <c r="M65" s="12"/>
      <c r="N65" s="12"/>
      <c r="O65" s="12"/>
      <c r="P65" s="12"/>
      <c r="Q65" s="12"/>
    </row>
    <row r="66" spans="1:17" ht="34.5" customHeight="1" outlineLevel="3">
      <c r="A66" s="53" t="s">
        <v>58</v>
      </c>
      <c r="B66" s="53"/>
      <c r="C66" s="24">
        <v>977.9</v>
      </c>
      <c r="D66" s="24">
        <v>977.9</v>
      </c>
      <c r="E66" s="24">
        <v>251.8</v>
      </c>
      <c r="F66" s="24">
        <v>219.16</v>
      </c>
      <c r="G66" s="43">
        <f t="shared" si="2"/>
        <v>87.03733121525019</v>
      </c>
      <c r="H66" s="43">
        <f t="shared" si="1"/>
        <v>22.41128949790367</v>
      </c>
      <c r="J66" s="12"/>
      <c r="K66" s="12"/>
      <c r="L66" s="12"/>
      <c r="M66" s="12"/>
      <c r="N66" s="12"/>
      <c r="O66" s="12"/>
      <c r="P66" s="12"/>
      <c r="Q66" s="12"/>
    </row>
    <row r="67" spans="1:17" ht="18" outlineLevel="3">
      <c r="A67" s="53" t="s">
        <v>59</v>
      </c>
      <c r="B67" s="53"/>
      <c r="C67" s="24">
        <v>2373.2</v>
      </c>
      <c r="D67" s="24">
        <v>2324.2</v>
      </c>
      <c r="E67" s="24">
        <v>539.59</v>
      </c>
      <c r="F67" s="24">
        <v>366.26</v>
      </c>
      <c r="G67" s="43">
        <f t="shared" si="2"/>
        <v>67.87746251783761</v>
      </c>
      <c r="H67" s="43">
        <f t="shared" si="1"/>
        <v>15.758540573100422</v>
      </c>
      <c r="J67" s="12"/>
      <c r="K67" s="12"/>
      <c r="L67" s="12"/>
      <c r="M67" s="12"/>
      <c r="N67" s="12"/>
      <c r="O67" s="12"/>
      <c r="P67" s="12"/>
      <c r="Q67" s="12"/>
    </row>
    <row r="68" spans="1:17" ht="17.25" outlineLevel="1">
      <c r="A68" s="49" t="s">
        <v>60</v>
      </c>
      <c r="B68" s="49"/>
      <c r="C68" s="20">
        <f>C69+C72+C74</f>
        <v>20738.8</v>
      </c>
      <c r="D68" s="20">
        <f>D69+D72+D74</f>
        <v>20638.8</v>
      </c>
      <c r="E68" s="20">
        <f>E69+E72+E74</f>
        <v>5604.37</v>
      </c>
      <c r="F68" s="20">
        <v>4281.18</v>
      </c>
      <c r="G68" s="21">
        <f t="shared" si="2"/>
        <v>76.3900313505354</v>
      </c>
      <c r="H68" s="22">
        <f t="shared" si="1"/>
        <v>20.743357171928604</v>
      </c>
      <c r="J68" s="12"/>
      <c r="K68" s="12"/>
      <c r="L68" s="12"/>
      <c r="M68" s="12"/>
      <c r="N68" s="12"/>
      <c r="O68" s="12"/>
      <c r="P68" s="12"/>
      <c r="Q68" s="12"/>
    </row>
    <row r="69" spans="1:17" ht="18" outlineLevel="2">
      <c r="A69" s="51" t="s">
        <v>61</v>
      </c>
      <c r="B69" s="51"/>
      <c r="C69" s="24">
        <v>164.9</v>
      </c>
      <c r="D69" s="24">
        <v>164.9</v>
      </c>
      <c r="E69" s="24">
        <v>96.4</v>
      </c>
      <c r="F69" s="24">
        <v>28.64</v>
      </c>
      <c r="G69" s="43">
        <f t="shared" si="2"/>
        <v>29.70954356846473</v>
      </c>
      <c r="H69" s="43">
        <f t="shared" si="1"/>
        <v>17.368101879927227</v>
      </c>
      <c r="J69" s="12"/>
      <c r="K69" s="12"/>
      <c r="L69" s="12"/>
      <c r="M69" s="12"/>
      <c r="N69" s="12"/>
      <c r="O69" s="12"/>
      <c r="P69" s="12"/>
      <c r="Q69" s="12"/>
    </row>
    <row r="70" spans="1:17" ht="36.75" customHeight="1" outlineLevel="3">
      <c r="A70" s="53" t="s">
        <v>62</v>
      </c>
      <c r="B70" s="53"/>
      <c r="C70" s="24">
        <v>125.4</v>
      </c>
      <c r="D70" s="24">
        <v>125.4</v>
      </c>
      <c r="E70" s="24">
        <v>80.4</v>
      </c>
      <c r="F70" s="24">
        <v>28.64</v>
      </c>
      <c r="G70" s="43">
        <f t="shared" si="2"/>
        <v>35.62189054726368</v>
      </c>
      <c r="H70" s="43">
        <f t="shared" si="1"/>
        <v>22.838915470494417</v>
      </c>
      <c r="J70" s="12"/>
      <c r="K70" s="12"/>
      <c r="L70" s="12"/>
      <c r="M70" s="12"/>
      <c r="N70" s="12"/>
      <c r="O70" s="12"/>
      <c r="P70" s="12"/>
      <c r="Q70" s="12"/>
    </row>
    <row r="71" spans="1:17" ht="39" customHeight="1" outlineLevel="3">
      <c r="A71" s="53" t="s">
        <v>63</v>
      </c>
      <c r="B71" s="53"/>
      <c r="C71" s="24">
        <v>39.5</v>
      </c>
      <c r="D71" s="24">
        <v>39.5</v>
      </c>
      <c r="E71" s="24">
        <v>16</v>
      </c>
      <c r="F71" s="24"/>
      <c r="G71" s="43">
        <f t="shared" si="2"/>
        <v>0</v>
      </c>
      <c r="H71" s="43">
        <f t="shared" si="1"/>
        <v>0</v>
      </c>
      <c r="J71" s="12"/>
      <c r="K71" s="12"/>
      <c r="L71" s="12"/>
      <c r="M71" s="12"/>
      <c r="N71" s="12"/>
      <c r="O71" s="12"/>
      <c r="P71" s="12"/>
      <c r="Q71" s="12"/>
    </row>
    <row r="72" spans="1:17" ht="18" outlineLevel="2">
      <c r="A72" s="51" t="s">
        <v>64</v>
      </c>
      <c r="B72" s="51"/>
      <c r="C72" s="24">
        <v>15268.8</v>
      </c>
      <c r="D72" s="24">
        <v>15268.8</v>
      </c>
      <c r="E72" s="24">
        <v>3964.37</v>
      </c>
      <c r="F72" s="24">
        <v>3473.98</v>
      </c>
      <c r="G72" s="43">
        <f t="shared" si="2"/>
        <v>87.63006480222583</v>
      </c>
      <c r="H72" s="43">
        <f aca="true" t="shared" si="3" ref="H72:H135">F72/D72*100</f>
        <v>22.752148171434563</v>
      </c>
      <c r="J72" s="12"/>
      <c r="K72" s="12"/>
      <c r="L72" s="12"/>
      <c r="M72" s="12"/>
      <c r="N72" s="12"/>
      <c r="O72" s="12"/>
      <c r="P72" s="12"/>
      <c r="Q72" s="12"/>
    </row>
    <row r="73" spans="1:17" ht="34.5" customHeight="1" outlineLevel="3">
      <c r="A73" s="53" t="s">
        <v>65</v>
      </c>
      <c r="B73" s="53"/>
      <c r="C73" s="24">
        <v>15268.8</v>
      </c>
      <c r="D73" s="24">
        <v>15268.8</v>
      </c>
      <c r="E73" s="24">
        <v>3964.37</v>
      </c>
      <c r="F73" s="24">
        <v>3473.98</v>
      </c>
      <c r="G73" s="43">
        <f t="shared" si="2"/>
        <v>87.63006480222583</v>
      </c>
      <c r="H73" s="43">
        <f t="shared" si="3"/>
        <v>22.752148171434563</v>
      </c>
      <c r="J73" s="12"/>
      <c r="K73" s="12"/>
      <c r="L73" s="12"/>
      <c r="M73" s="12"/>
      <c r="N73" s="12"/>
      <c r="O73" s="12"/>
      <c r="P73" s="12"/>
      <c r="Q73" s="12"/>
    </row>
    <row r="74" spans="1:17" ht="18" outlineLevel="2">
      <c r="A74" s="51" t="s">
        <v>66</v>
      </c>
      <c r="B74" s="51"/>
      <c r="C74" s="24">
        <v>5305.1</v>
      </c>
      <c r="D74" s="24">
        <v>5205.1</v>
      </c>
      <c r="E74" s="24">
        <v>1543.6</v>
      </c>
      <c r="F74" s="24">
        <v>778.56</v>
      </c>
      <c r="G74" s="43">
        <f t="shared" si="2"/>
        <v>50.43793728945323</v>
      </c>
      <c r="H74" s="43">
        <f t="shared" si="3"/>
        <v>14.95763770148508</v>
      </c>
      <c r="J74" s="12"/>
      <c r="K74" s="12"/>
      <c r="L74" s="12"/>
      <c r="M74" s="12"/>
      <c r="N74" s="12"/>
      <c r="O74" s="12"/>
      <c r="P74" s="12"/>
      <c r="Q74" s="12"/>
    </row>
    <row r="75" spans="1:17" ht="54.75" customHeight="1" outlineLevel="3">
      <c r="A75" s="53" t="s">
        <v>67</v>
      </c>
      <c r="B75" s="53"/>
      <c r="C75" s="24">
        <v>2294.7</v>
      </c>
      <c r="D75" s="24">
        <v>2294.7</v>
      </c>
      <c r="E75" s="24">
        <v>575.06</v>
      </c>
      <c r="F75" s="24">
        <v>486.59</v>
      </c>
      <c r="G75" s="43">
        <f t="shared" si="2"/>
        <v>84.61551838069072</v>
      </c>
      <c r="H75" s="43">
        <f t="shared" si="3"/>
        <v>21.204950538196716</v>
      </c>
      <c r="J75" s="12"/>
      <c r="K75" s="12"/>
      <c r="L75" s="12"/>
      <c r="M75" s="12"/>
      <c r="N75" s="12"/>
      <c r="O75" s="12"/>
      <c r="P75" s="12"/>
      <c r="Q75" s="12"/>
    </row>
    <row r="76" spans="1:17" ht="37.5" customHeight="1" outlineLevel="3">
      <c r="A76" s="53" t="s">
        <v>68</v>
      </c>
      <c r="B76" s="53"/>
      <c r="C76" s="24">
        <v>3010.4</v>
      </c>
      <c r="D76" s="24">
        <v>2910.4</v>
      </c>
      <c r="E76" s="24">
        <v>968.5</v>
      </c>
      <c r="F76" s="24">
        <v>291.97</v>
      </c>
      <c r="G76" s="43">
        <f t="shared" si="2"/>
        <v>30.146618482188952</v>
      </c>
      <c r="H76" s="43">
        <f t="shared" si="3"/>
        <v>10.031954370533262</v>
      </c>
      <c r="J76" s="12"/>
      <c r="K76" s="12"/>
      <c r="L76" s="12"/>
      <c r="M76" s="12"/>
      <c r="N76" s="12"/>
      <c r="O76" s="12"/>
      <c r="P76" s="12"/>
      <c r="Q76" s="12"/>
    </row>
    <row r="77" spans="1:17" ht="17.25" outlineLevel="1">
      <c r="A77" s="49" t="s">
        <v>69</v>
      </c>
      <c r="B77" s="49"/>
      <c r="C77" s="20">
        <v>87922.1</v>
      </c>
      <c r="D77" s="20">
        <v>88742.1</v>
      </c>
      <c r="E77" s="20">
        <v>34454.07</v>
      </c>
      <c r="F77" s="20">
        <v>23310.2</v>
      </c>
      <c r="G77" s="21">
        <f t="shared" si="2"/>
        <v>67.65586765221062</v>
      </c>
      <c r="H77" s="22">
        <f t="shared" si="3"/>
        <v>26.267352248819893</v>
      </c>
      <c r="J77" s="12"/>
      <c r="K77" s="12"/>
      <c r="L77" s="12"/>
      <c r="M77" s="12"/>
      <c r="N77" s="12"/>
      <c r="O77" s="12"/>
      <c r="P77" s="12"/>
      <c r="Q77" s="12"/>
    </row>
    <row r="78" spans="1:17" ht="41.25" customHeight="1" outlineLevel="2">
      <c r="A78" s="51" t="s">
        <v>70</v>
      </c>
      <c r="B78" s="51"/>
      <c r="C78" s="24">
        <v>14478.1</v>
      </c>
      <c r="D78" s="24">
        <v>14478.1</v>
      </c>
      <c r="E78" s="24">
        <v>14288.1</v>
      </c>
      <c r="F78" s="24">
        <v>11048.35</v>
      </c>
      <c r="G78" s="43">
        <f t="shared" si="2"/>
        <v>77.32553663538188</v>
      </c>
      <c r="H78" s="43">
        <f t="shared" si="3"/>
        <v>76.31077282240074</v>
      </c>
      <c r="J78" s="12"/>
      <c r="K78" s="12"/>
      <c r="L78" s="12"/>
      <c r="M78" s="12"/>
      <c r="N78" s="12"/>
      <c r="O78" s="12"/>
      <c r="P78" s="12"/>
      <c r="Q78" s="12"/>
    </row>
    <row r="79" spans="1:17" ht="36" customHeight="1" outlineLevel="3">
      <c r="A79" s="53" t="s">
        <v>71</v>
      </c>
      <c r="B79" s="53"/>
      <c r="C79" s="24">
        <v>9840</v>
      </c>
      <c r="D79" s="24">
        <v>7488.4</v>
      </c>
      <c r="E79" s="24">
        <v>7488.4</v>
      </c>
      <c r="F79" s="24">
        <v>4748.77</v>
      </c>
      <c r="G79" s="43">
        <f t="shared" si="2"/>
        <v>63.41501522354576</v>
      </c>
      <c r="H79" s="43">
        <f t="shared" si="3"/>
        <v>63.41501522354576</v>
      </c>
      <c r="J79" s="12"/>
      <c r="K79" s="12"/>
      <c r="L79" s="12"/>
      <c r="M79" s="12"/>
      <c r="N79" s="12"/>
      <c r="O79" s="12"/>
      <c r="P79" s="12"/>
      <c r="Q79" s="12"/>
    </row>
    <row r="80" spans="1:17" ht="35.25" customHeight="1" outlineLevel="3">
      <c r="A80" s="53" t="s">
        <v>72</v>
      </c>
      <c r="B80" s="53"/>
      <c r="C80" s="24">
        <v>4388.1</v>
      </c>
      <c r="D80" s="24">
        <v>6739.7</v>
      </c>
      <c r="E80" s="24">
        <v>6739.7</v>
      </c>
      <c r="F80" s="24">
        <v>6299.58</v>
      </c>
      <c r="G80" s="43">
        <f t="shared" si="2"/>
        <v>93.46973900915471</v>
      </c>
      <c r="H80" s="43">
        <f t="shared" si="3"/>
        <v>93.46973900915471</v>
      </c>
      <c r="J80" s="12"/>
      <c r="K80" s="12"/>
      <c r="L80" s="12"/>
      <c r="M80" s="12"/>
      <c r="N80" s="12"/>
      <c r="O80" s="12"/>
      <c r="P80" s="12"/>
      <c r="Q80" s="12"/>
    </row>
    <row r="81" spans="1:17" ht="33.75" customHeight="1" outlineLevel="3">
      <c r="A81" s="53" t="s">
        <v>73</v>
      </c>
      <c r="B81" s="53"/>
      <c r="C81" s="24">
        <v>250</v>
      </c>
      <c r="D81" s="24">
        <v>250</v>
      </c>
      <c r="E81" s="24">
        <v>60</v>
      </c>
      <c r="F81" s="24"/>
      <c r="G81" s="43">
        <f t="shared" si="2"/>
        <v>0</v>
      </c>
      <c r="H81" s="43">
        <f t="shared" si="3"/>
        <v>0</v>
      </c>
      <c r="J81" s="12"/>
      <c r="K81" s="12"/>
      <c r="L81" s="12"/>
      <c r="M81" s="12"/>
      <c r="N81" s="12"/>
      <c r="O81" s="12"/>
      <c r="P81" s="12"/>
      <c r="Q81" s="12"/>
    </row>
    <row r="82" spans="1:17" ht="40.5" customHeight="1" outlineLevel="2">
      <c r="A82" s="51" t="s">
        <v>74</v>
      </c>
      <c r="B82" s="51"/>
      <c r="C82" s="24">
        <v>5500</v>
      </c>
      <c r="D82" s="24">
        <v>5500</v>
      </c>
      <c r="E82" s="24">
        <v>3627</v>
      </c>
      <c r="F82" s="24">
        <v>2411.39</v>
      </c>
      <c r="G82" s="43">
        <f t="shared" si="2"/>
        <v>66.4844223876482</v>
      </c>
      <c r="H82" s="43">
        <f t="shared" si="3"/>
        <v>43.84345454545454</v>
      </c>
      <c r="J82" s="12"/>
      <c r="K82" s="12"/>
      <c r="L82" s="12"/>
      <c r="M82" s="12"/>
      <c r="N82" s="12"/>
      <c r="O82" s="12"/>
      <c r="P82" s="12"/>
      <c r="Q82" s="12"/>
    </row>
    <row r="83" spans="1:17" ht="18" outlineLevel="2">
      <c r="A83" s="51" t="s">
        <v>75</v>
      </c>
      <c r="B83" s="51"/>
      <c r="C83" s="24">
        <v>65590.2</v>
      </c>
      <c r="D83" s="24">
        <v>66410.2</v>
      </c>
      <c r="E83" s="24">
        <v>15935.3</v>
      </c>
      <c r="F83" s="24">
        <v>9312.44</v>
      </c>
      <c r="G83" s="43">
        <f t="shared" si="2"/>
        <v>58.439062960847934</v>
      </c>
      <c r="H83" s="43">
        <f t="shared" si="3"/>
        <v>14.02260496128607</v>
      </c>
      <c r="J83" s="12"/>
      <c r="K83" s="12"/>
      <c r="L83" s="12"/>
      <c r="M83" s="12"/>
      <c r="N83" s="12"/>
      <c r="O83" s="12"/>
      <c r="P83" s="12"/>
      <c r="Q83" s="12"/>
    </row>
    <row r="84" spans="1:17" ht="18" outlineLevel="2">
      <c r="A84" s="51" t="s">
        <v>76</v>
      </c>
      <c r="B84" s="51"/>
      <c r="C84" s="24">
        <v>2353.8</v>
      </c>
      <c r="D84" s="24">
        <v>2353.8</v>
      </c>
      <c r="E84" s="24">
        <v>603.68</v>
      </c>
      <c r="F84" s="24">
        <v>538.02</v>
      </c>
      <c r="G84" s="43">
        <f t="shared" si="2"/>
        <v>89.12337662337663</v>
      </c>
      <c r="H84" s="43">
        <f t="shared" si="3"/>
        <v>22.85750700994137</v>
      </c>
      <c r="J84" s="12"/>
      <c r="K84" s="12"/>
      <c r="L84" s="12"/>
      <c r="M84" s="12"/>
      <c r="N84" s="12"/>
      <c r="O84" s="12"/>
      <c r="P84" s="12"/>
      <c r="Q84" s="12"/>
    </row>
    <row r="85" spans="1:17" ht="17.25" outlineLevel="1">
      <c r="A85" s="49" t="s">
        <v>77</v>
      </c>
      <c r="B85" s="49"/>
      <c r="C85" s="20">
        <v>4589.9</v>
      </c>
      <c r="D85" s="20">
        <v>5117.01</v>
      </c>
      <c r="E85" s="20">
        <v>2113.7</v>
      </c>
      <c r="F85" s="20">
        <v>218.75</v>
      </c>
      <c r="G85" s="21">
        <f t="shared" si="2"/>
        <v>10.34915077825614</v>
      </c>
      <c r="H85" s="22">
        <f t="shared" si="3"/>
        <v>4.274957445852167</v>
      </c>
      <c r="J85" s="12"/>
      <c r="K85" s="12"/>
      <c r="L85" s="12"/>
      <c r="M85" s="12"/>
      <c r="N85" s="12"/>
      <c r="O85" s="12"/>
      <c r="P85" s="12"/>
      <c r="Q85" s="12"/>
    </row>
    <row r="86" spans="1:17" ht="18" outlineLevel="2">
      <c r="A86" s="51" t="s">
        <v>78</v>
      </c>
      <c r="B86" s="51"/>
      <c r="C86" s="24">
        <v>479.9</v>
      </c>
      <c r="D86" s="24">
        <v>479.9</v>
      </c>
      <c r="E86" s="24">
        <v>479.9</v>
      </c>
      <c r="F86" s="24"/>
      <c r="G86" s="43">
        <f t="shared" si="2"/>
        <v>0</v>
      </c>
      <c r="H86" s="43">
        <f t="shared" si="3"/>
        <v>0</v>
      </c>
      <c r="J86" s="12"/>
      <c r="K86" s="12"/>
      <c r="L86" s="12"/>
      <c r="M86" s="12"/>
      <c r="N86" s="12"/>
      <c r="O86" s="12"/>
      <c r="P86" s="12"/>
      <c r="Q86" s="12"/>
    </row>
    <row r="87" spans="1:17" ht="18" outlineLevel="3">
      <c r="A87" s="53" t="s">
        <v>79</v>
      </c>
      <c r="B87" s="53"/>
      <c r="C87" s="24">
        <v>479.9</v>
      </c>
      <c r="D87" s="24">
        <v>479.9</v>
      </c>
      <c r="E87" s="24">
        <v>479.9</v>
      </c>
      <c r="F87" s="24"/>
      <c r="G87" s="43">
        <f t="shared" si="2"/>
        <v>0</v>
      </c>
      <c r="H87" s="43">
        <f t="shared" si="3"/>
        <v>0</v>
      </c>
      <c r="J87" s="12"/>
      <c r="K87" s="12"/>
      <c r="L87" s="12"/>
      <c r="M87" s="12"/>
      <c r="N87" s="12"/>
      <c r="O87" s="12"/>
      <c r="P87" s="12"/>
      <c r="Q87" s="12"/>
    </row>
    <row r="88" spans="1:17" ht="18" outlineLevel="2">
      <c r="A88" s="51" t="s">
        <v>80</v>
      </c>
      <c r="B88" s="51"/>
      <c r="C88" s="24">
        <v>3560</v>
      </c>
      <c r="D88" s="24">
        <v>3560</v>
      </c>
      <c r="E88" s="24">
        <v>946.5</v>
      </c>
      <c r="F88" s="24">
        <v>62.09</v>
      </c>
      <c r="G88" s="43">
        <f t="shared" si="2"/>
        <v>6.5599577390385635</v>
      </c>
      <c r="H88" s="43">
        <f t="shared" si="3"/>
        <v>1.7441011235955057</v>
      </c>
      <c r="J88" s="12"/>
      <c r="K88" s="12"/>
      <c r="L88" s="12"/>
      <c r="M88" s="12"/>
      <c r="N88" s="12"/>
      <c r="O88" s="12"/>
      <c r="P88" s="12"/>
      <c r="Q88" s="12"/>
    </row>
    <row r="89" spans="1:17" ht="18" outlineLevel="3">
      <c r="A89" s="53" t="s">
        <v>81</v>
      </c>
      <c r="B89" s="53"/>
      <c r="C89" s="24">
        <v>40</v>
      </c>
      <c r="D89" s="24">
        <v>40</v>
      </c>
      <c r="E89" s="24"/>
      <c r="F89" s="24"/>
      <c r="G89" s="43"/>
      <c r="H89" s="43">
        <f t="shared" si="3"/>
        <v>0</v>
      </c>
      <c r="J89" s="12"/>
      <c r="K89" s="12"/>
      <c r="L89" s="12"/>
      <c r="M89" s="12"/>
      <c r="N89" s="12"/>
      <c r="O89" s="12"/>
      <c r="P89" s="12"/>
      <c r="Q89" s="12"/>
    </row>
    <row r="90" spans="1:17" ht="33.75" customHeight="1" outlineLevel="3">
      <c r="A90" s="53" t="s">
        <v>82</v>
      </c>
      <c r="B90" s="53"/>
      <c r="C90" s="24">
        <v>3520</v>
      </c>
      <c r="D90" s="24">
        <v>3520</v>
      </c>
      <c r="E90" s="24">
        <v>946.5</v>
      </c>
      <c r="F90" s="24">
        <v>62.09</v>
      </c>
      <c r="G90" s="43">
        <f aca="true" t="shared" si="4" ref="G90:G132">F90/E90*100</f>
        <v>6.5599577390385635</v>
      </c>
      <c r="H90" s="43">
        <f t="shared" si="3"/>
        <v>1.7639204545454545</v>
      </c>
      <c r="J90" s="12"/>
      <c r="K90" s="12"/>
      <c r="L90" s="12"/>
      <c r="M90" s="12"/>
      <c r="N90" s="12"/>
      <c r="O90" s="12"/>
      <c r="P90" s="12"/>
      <c r="Q90" s="12"/>
    </row>
    <row r="91" spans="1:17" ht="18" outlineLevel="2">
      <c r="A91" s="51" t="s">
        <v>83</v>
      </c>
      <c r="B91" s="51"/>
      <c r="C91" s="24">
        <v>74</v>
      </c>
      <c r="D91" s="24">
        <v>601.11</v>
      </c>
      <c r="E91" s="24">
        <v>587.11</v>
      </c>
      <c r="F91" s="24">
        <v>144.75</v>
      </c>
      <c r="G91" s="43">
        <f t="shared" si="4"/>
        <v>24.654664372945444</v>
      </c>
      <c r="H91" s="43">
        <f t="shared" si="3"/>
        <v>24.080451165344112</v>
      </c>
      <c r="J91" s="12"/>
      <c r="K91" s="12"/>
      <c r="L91" s="12"/>
      <c r="M91" s="12"/>
      <c r="N91" s="12"/>
      <c r="O91" s="12"/>
      <c r="P91" s="12"/>
      <c r="Q91" s="12"/>
    </row>
    <row r="92" spans="1:17" ht="18" outlineLevel="3">
      <c r="A92" s="53" t="s">
        <v>84</v>
      </c>
      <c r="B92" s="53"/>
      <c r="C92" s="24">
        <v>74</v>
      </c>
      <c r="D92" s="24">
        <v>601.11</v>
      </c>
      <c r="E92" s="24">
        <v>587.11</v>
      </c>
      <c r="F92" s="24">
        <v>144.75</v>
      </c>
      <c r="G92" s="43">
        <f t="shared" si="4"/>
        <v>24.654664372945444</v>
      </c>
      <c r="H92" s="43">
        <f t="shared" si="3"/>
        <v>24.080451165344112</v>
      </c>
      <c r="J92" s="12"/>
      <c r="K92" s="12"/>
      <c r="L92" s="12"/>
      <c r="M92" s="12"/>
      <c r="N92" s="12"/>
      <c r="O92" s="12"/>
      <c r="P92" s="12"/>
      <c r="Q92" s="12"/>
    </row>
    <row r="93" spans="1:17" ht="18" outlineLevel="2">
      <c r="A93" s="51" t="s">
        <v>85</v>
      </c>
      <c r="B93" s="51"/>
      <c r="C93" s="24">
        <v>62</v>
      </c>
      <c r="D93" s="24">
        <v>62</v>
      </c>
      <c r="E93" s="24">
        <v>10.5</v>
      </c>
      <c r="F93" s="24"/>
      <c r="G93" s="43">
        <f t="shared" si="4"/>
        <v>0</v>
      </c>
      <c r="H93" s="43">
        <f t="shared" si="3"/>
        <v>0</v>
      </c>
      <c r="J93" s="12"/>
      <c r="K93" s="12"/>
      <c r="L93" s="12"/>
      <c r="M93" s="12"/>
      <c r="N93" s="12"/>
      <c r="O93" s="12"/>
      <c r="P93" s="12"/>
      <c r="Q93" s="12"/>
    </row>
    <row r="94" spans="1:17" ht="18" outlineLevel="3">
      <c r="A94" s="53" t="s">
        <v>86</v>
      </c>
      <c r="B94" s="53"/>
      <c r="C94" s="24">
        <v>62</v>
      </c>
      <c r="D94" s="24">
        <v>62</v>
      </c>
      <c r="E94" s="24">
        <v>10.5</v>
      </c>
      <c r="F94" s="24"/>
      <c r="G94" s="43">
        <f t="shared" si="4"/>
        <v>0</v>
      </c>
      <c r="H94" s="43">
        <f t="shared" si="3"/>
        <v>0</v>
      </c>
      <c r="J94" s="12"/>
      <c r="K94" s="12"/>
      <c r="L94" s="12"/>
      <c r="M94" s="12"/>
      <c r="N94" s="12"/>
      <c r="O94" s="12"/>
      <c r="P94" s="12"/>
      <c r="Q94" s="12"/>
    </row>
    <row r="95" spans="1:17" ht="18" outlineLevel="2">
      <c r="A95" s="51" t="s">
        <v>87</v>
      </c>
      <c r="B95" s="51"/>
      <c r="C95" s="24">
        <v>414</v>
      </c>
      <c r="D95" s="24">
        <v>414</v>
      </c>
      <c r="E95" s="24">
        <v>89.7</v>
      </c>
      <c r="F95" s="24">
        <v>11.91</v>
      </c>
      <c r="G95" s="43">
        <f t="shared" si="4"/>
        <v>13.277591973244146</v>
      </c>
      <c r="H95" s="43">
        <f t="shared" si="3"/>
        <v>2.8768115942028984</v>
      </c>
      <c r="J95" s="12"/>
      <c r="K95" s="12"/>
      <c r="L95" s="12"/>
      <c r="M95" s="12"/>
      <c r="N95" s="12"/>
      <c r="O95" s="12"/>
      <c r="P95" s="12"/>
      <c r="Q95" s="12"/>
    </row>
    <row r="96" spans="1:17" ht="18" outlineLevel="3">
      <c r="A96" s="53" t="s">
        <v>88</v>
      </c>
      <c r="B96" s="53"/>
      <c r="C96" s="24">
        <v>100</v>
      </c>
      <c r="D96" s="24">
        <v>100</v>
      </c>
      <c r="E96" s="24">
        <v>17.7</v>
      </c>
      <c r="F96" s="24"/>
      <c r="G96" s="43">
        <f t="shared" si="4"/>
        <v>0</v>
      </c>
      <c r="H96" s="43">
        <f t="shared" si="3"/>
        <v>0</v>
      </c>
      <c r="J96" s="12"/>
      <c r="K96" s="12"/>
      <c r="L96" s="12"/>
      <c r="M96" s="12"/>
      <c r="N96" s="12"/>
      <c r="O96" s="12"/>
      <c r="P96" s="12"/>
      <c r="Q96" s="12"/>
    </row>
    <row r="97" spans="1:17" ht="18" outlineLevel="3">
      <c r="A97" s="53" t="s">
        <v>89</v>
      </c>
      <c r="B97" s="53"/>
      <c r="C97" s="24">
        <v>70</v>
      </c>
      <c r="D97" s="24">
        <v>70</v>
      </c>
      <c r="E97" s="24">
        <v>12</v>
      </c>
      <c r="F97" s="24">
        <v>1.8</v>
      </c>
      <c r="G97" s="43">
        <f t="shared" si="4"/>
        <v>15</v>
      </c>
      <c r="H97" s="43">
        <f t="shared" si="3"/>
        <v>2.571428571428571</v>
      </c>
      <c r="J97" s="12"/>
      <c r="K97" s="12"/>
      <c r="L97" s="12"/>
      <c r="M97" s="12"/>
      <c r="N97" s="12"/>
      <c r="O97" s="12"/>
      <c r="P97" s="12"/>
      <c r="Q97" s="12"/>
    </row>
    <row r="98" spans="1:17" ht="15.75" customHeight="1" outlineLevel="4">
      <c r="A98" s="56" t="s">
        <v>90</v>
      </c>
      <c r="B98" s="56"/>
      <c r="C98" s="24">
        <v>70</v>
      </c>
      <c r="D98" s="24">
        <v>70</v>
      </c>
      <c r="E98" s="24">
        <v>12</v>
      </c>
      <c r="F98" s="24">
        <v>1.8</v>
      </c>
      <c r="G98" s="43">
        <f t="shared" si="4"/>
        <v>15</v>
      </c>
      <c r="H98" s="43">
        <f t="shared" si="3"/>
        <v>2.571428571428571</v>
      </c>
      <c r="J98" s="12"/>
      <c r="K98" s="12"/>
      <c r="L98" s="12"/>
      <c r="M98" s="12"/>
      <c r="N98" s="12"/>
      <c r="O98" s="12"/>
      <c r="P98" s="12"/>
      <c r="Q98" s="12"/>
    </row>
    <row r="99" spans="1:17" ht="18" outlineLevel="3">
      <c r="A99" s="53" t="s">
        <v>91</v>
      </c>
      <c r="B99" s="53"/>
      <c r="C99" s="24">
        <v>244</v>
      </c>
      <c r="D99" s="24">
        <v>244</v>
      </c>
      <c r="E99" s="24">
        <v>60</v>
      </c>
      <c r="F99" s="24">
        <v>10.11</v>
      </c>
      <c r="G99" s="43">
        <f t="shared" si="4"/>
        <v>16.849999999999998</v>
      </c>
      <c r="H99" s="43">
        <f t="shared" si="3"/>
        <v>4.143442622950819</v>
      </c>
      <c r="J99" s="12"/>
      <c r="K99" s="12"/>
      <c r="L99" s="12"/>
      <c r="M99" s="12"/>
      <c r="N99" s="12"/>
      <c r="O99" s="12"/>
      <c r="P99" s="12"/>
      <c r="Q99" s="12"/>
    </row>
    <row r="100" spans="1:17" ht="18" outlineLevel="4">
      <c r="A100" s="56" t="s">
        <v>92</v>
      </c>
      <c r="B100" s="56"/>
      <c r="C100" s="24">
        <v>244</v>
      </c>
      <c r="D100" s="24">
        <v>244</v>
      </c>
      <c r="E100" s="24">
        <v>60</v>
      </c>
      <c r="F100" s="24">
        <v>10.11</v>
      </c>
      <c r="G100" s="43">
        <f t="shared" si="4"/>
        <v>16.849999999999998</v>
      </c>
      <c r="H100" s="43">
        <f t="shared" si="3"/>
        <v>4.143442622950819</v>
      </c>
      <c r="J100" s="12"/>
      <c r="K100" s="12"/>
      <c r="L100" s="12"/>
      <c r="M100" s="12"/>
      <c r="N100" s="12"/>
      <c r="O100" s="12"/>
      <c r="P100" s="12"/>
      <c r="Q100" s="12"/>
    </row>
    <row r="101" spans="1:17" ht="17.25" outlineLevel="1">
      <c r="A101" s="49" t="s">
        <v>93</v>
      </c>
      <c r="B101" s="49"/>
      <c r="C101" s="20">
        <v>7585.2</v>
      </c>
      <c r="D101" s="20">
        <v>7512.2</v>
      </c>
      <c r="E101" s="20">
        <v>1943.27</v>
      </c>
      <c r="F101" s="20">
        <v>1452.99</v>
      </c>
      <c r="G101" s="21">
        <f t="shared" si="4"/>
        <v>74.77036129822413</v>
      </c>
      <c r="H101" s="22">
        <f t="shared" si="3"/>
        <v>19.341737440430233</v>
      </c>
      <c r="J101" s="12"/>
      <c r="K101" s="12"/>
      <c r="L101" s="12"/>
      <c r="M101" s="12"/>
      <c r="N101" s="12"/>
      <c r="O101" s="12"/>
      <c r="P101" s="12"/>
      <c r="Q101" s="12"/>
    </row>
    <row r="102" spans="1:17" ht="38.25" customHeight="1" outlineLevel="2">
      <c r="A102" s="51" t="s">
        <v>94</v>
      </c>
      <c r="B102" s="51"/>
      <c r="C102" s="24">
        <v>200</v>
      </c>
      <c r="D102" s="24">
        <v>200</v>
      </c>
      <c r="E102" s="24">
        <v>51.5</v>
      </c>
      <c r="F102" s="24">
        <v>0.57</v>
      </c>
      <c r="G102" s="43">
        <f t="shared" si="4"/>
        <v>1.106796116504854</v>
      </c>
      <c r="H102" s="43">
        <f t="shared" si="3"/>
        <v>0.285</v>
      </c>
      <c r="J102" s="12"/>
      <c r="K102" s="12"/>
      <c r="L102" s="12"/>
      <c r="M102" s="12"/>
      <c r="N102" s="12"/>
      <c r="O102" s="12"/>
      <c r="P102" s="12"/>
      <c r="Q102" s="12"/>
    </row>
    <row r="103" spans="1:17" ht="34.5" customHeight="1" outlineLevel="3">
      <c r="A103" s="53" t="s">
        <v>95</v>
      </c>
      <c r="B103" s="53"/>
      <c r="C103" s="24">
        <v>200</v>
      </c>
      <c r="D103" s="24">
        <v>200</v>
      </c>
      <c r="E103" s="24">
        <v>51.5</v>
      </c>
      <c r="F103" s="24">
        <v>0.57</v>
      </c>
      <c r="G103" s="43">
        <f t="shared" si="4"/>
        <v>1.106796116504854</v>
      </c>
      <c r="H103" s="43">
        <f t="shared" si="3"/>
        <v>0.285</v>
      </c>
      <c r="J103" s="12"/>
      <c r="K103" s="12"/>
      <c r="L103" s="12"/>
      <c r="M103" s="12"/>
      <c r="N103" s="12"/>
      <c r="O103" s="12"/>
      <c r="P103" s="12"/>
      <c r="Q103" s="12"/>
    </row>
    <row r="104" spans="1:17" ht="18" outlineLevel="2">
      <c r="A104" s="51" t="s">
        <v>96</v>
      </c>
      <c r="B104" s="51"/>
      <c r="C104" s="24">
        <v>4618.1</v>
      </c>
      <c r="D104" s="24">
        <v>4545.1</v>
      </c>
      <c r="E104" s="24">
        <v>1198.99</v>
      </c>
      <c r="F104" s="24">
        <v>954.97</v>
      </c>
      <c r="G104" s="43">
        <f t="shared" si="4"/>
        <v>79.64787029082811</v>
      </c>
      <c r="H104" s="43">
        <f t="shared" si="3"/>
        <v>21.010978856350796</v>
      </c>
      <c r="J104" s="12"/>
      <c r="K104" s="12"/>
      <c r="L104" s="12"/>
      <c r="M104" s="12"/>
      <c r="N104" s="12"/>
      <c r="O104" s="12"/>
      <c r="P104" s="12"/>
      <c r="Q104" s="12"/>
    </row>
    <row r="105" spans="1:17" ht="18" outlineLevel="3">
      <c r="A105" s="53" t="s">
        <v>97</v>
      </c>
      <c r="B105" s="53"/>
      <c r="C105" s="24">
        <v>3974.7</v>
      </c>
      <c r="D105" s="24">
        <v>3824.7</v>
      </c>
      <c r="E105" s="24">
        <v>986.64</v>
      </c>
      <c r="F105" s="24">
        <v>857.11</v>
      </c>
      <c r="G105" s="43">
        <f t="shared" si="4"/>
        <v>86.8716046379632</v>
      </c>
      <c r="H105" s="43">
        <f t="shared" si="3"/>
        <v>22.409862211415277</v>
      </c>
      <c r="J105" s="12"/>
      <c r="K105" s="12"/>
      <c r="L105" s="12"/>
      <c r="M105" s="12"/>
      <c r="N105" s="12"/>
      <c r="O105" s="12"/>
      <c r="P105" s="12"/>
      <c r="Q105" s="12"/>
    </row>
    <row r="106" spans="1:17" ht="18" customHeight="1" outlineLevel="3">
      <c r="A106" s="53" t="s">
        <v>98</v>
      </c>
      <c r="B106" s="53"/>
      <c r="C106" s="24"/>
      <c r="D106" s="24">
        <v>77</v>
      </c>
      <c r="E106" s="24">
        <v>9.6</v>
      </c>
      <c r="F106" s="24"/>
      <c r="G106" s="43">
        <f t="shared" si="4"/>
        <v>0</v>
      </c>
      <c r="H106" s="43">
        <f t="shared" si="3"/>
        <v>0</v>
      </c>
      <c r="J106" s="12"/>
      <c r="K106" s="12"/>
      <c r="L106" s="12"/>
      <c r="M106" s="12"/>
      <c r="N106" s="12"/>
      <c r="O106" s="12"/>
      <c r="P106" s="12"/>
      <c r="Q106" s="12"/>
    </row>
    <row r="107" spans="1:17" ht="18" outlineLevel="3">
      <c r="A107" s="53" t="s">
        <v>99</v>
      </c>
      <c r="B107" s="53"/>
      <c r="C107" s="24">
        <v>643.4</v>
      </c>
      <c r="D107" s="24">
        <v>643.4</v>
      </c>
      <c r="E107" s="24">
        <v>202.75</v>
      </c>
      <c r="F107" s="24">
        <v>97.86</v>
      </c>
      <c r="G107" s="43">
        <f t="shared" si="4"/>
        <v>48.26633785450062</v>
      </c>
      <c r="H107" s="43">
        <f t="shared" si="3"/>
        <v>15.209822816288469</v>
      </c>
      <c r="J107" s="12"/>
      <c r="K107" s="12"/>
      <c r="L107" s="12"/>
      <c r="M107" s="12"/>
      <c r="N107" s="12"/>
      <c r="O107" s="12"/>
      <c r="P107" s="12"/>
      <c r="Q107" s="12"/>
    </row>
    <row r="108" spans="1:17" ht="18" outlineLevel="2">
      <c r="A108" s="51" t="s">
        <v>100</v>
      </c>
      <c r="B108" s="51"/>
      <c r="C108" s="24">
        <v>2267.1</v>
      </c>
      <c r="D108" s="24">
        <v>2267.1</v>
      </c>
      <c r="E108" s="24">
        <v>566.78</v>
      </c>
      <c r="F108" s="24">
        <v>497.44</v>
      </c>
      <c r="G108" s="43">
        <f t="shared" si="4"/>
        <v>87.76597621652141</v>
      </c>
      <c r="H108" s="43">
        <f t="shared" si="3"/>
        <v>21.941687618543515</v>
      </c>
      <c r="J108" s="12"/>
      <c r="K108" s="12"/>
      <c r="L108" s="12"/>
      <c r="M108" s="12"/>
      <c r="N108" s="12"/>
      <c r="O108" s="12"/>
      <c r="P108" s="12"/>
      <c r="Q108" s="12"/>
    </row>
    <row r="109" spans="1:17" ht="18" outlineLevel="3">
      <c r="A109" s="53" t="s">
        <v>101</v>
      </c>
      <c r="B109" s="53"/>
      <c r="C109" s="24">
        <v>2267.1</v>
      </c>
      <c r="D109" s="24">
        <v>2267.1</v>
      </c>
      <c r="E109" s="24">
        <v>566.78</v>
      </c>
      <c r="F109" s="24">
        <v>497.44</v>
      </c>
      <c r="G109" s="43">
        <f t="shared" si="4"/>
        <v>87.76597621652141</v>
      </c>
      <c r="H109" s="43">
        <f t="shared" si="3"/>
        <v>21.941687618543515</v>
      </c>
      <c r="J109" s="12"/>
      <c r="K109" s="12"/>
      <c r="L109" s="12"/>
      <c r="M109" s="12"/>
      <c r="N109" s="12"/>
      <c r="O109" s="12"/>
      <c r="P109" s="12"/>
      <c r="Q109" s="12"/>
    </row>
    <row r="110" spans="1:17" ht="18" outlineLevel="2">
      <c r="A110" s="51" t="s">
        <v>102</v>
      </c>
      <c r="B110" s="51"/>
      <c r="C110" s="24">
        <v>500</v>
      </c>
      <c r="D110" s="24">
        <v>500</v>
      </c>
      <c r="E110" s="24">
        <v>126</v>
      </c>
      <c r="F110" s="24"/>
      <c r="G110" s="43">
        <f t="shared" si="4"/>
        <v>0</v>
      </c>
      <c r="H110" s="43">
        <f t="shared" si="3"/>
        <v>0</v>
      </c>
      <c r="J110" s="12"/>
      <c r="K110" s="12"/>
      <c r="L110" s="12"/>
      <c r="M110" s="12"/>
      <c r="N110" s="12"/>
      <c r="O110" s="12"/>
      <c r="P110" s="12"/>
      <c r="Q110" s="12"/>
    </row>
    <row r="111" spans="1:17" ht="18" outlineLevel="3">
      <c r="A111" s="53" t="s">
        <v>103</v>
      </c>
      <c r="B111" s="53"/>
      <c r="C111" s="24">
        <v>500</v>
      </c>
      <c r="D111" s="24">
        <v>500</v>
      </c>
      <c r="E111" s="24">
        <v>126</v>
      </c>
      <c r="F111" s="24"/>
      <c r="G111" s="43">
        <f t="shared" si="4"/>
        <v>0</v>
      </c>
      <c r="H111" s="43">
        <f t="shared" si="3"/>
        <v>0</v>
      </c>
      <c r="J111" s="12"/>
      <c r="K111" s="12"/>
      <c r="L111" s="12"/>
      <c r="M111" s="12"/>
      <c r="N111" s="12"/>
      <c r="O111" s="12"/>
      <c r="P111" s="12"/>
      <c r="Q111" s="12"/>
    </row>
    <row r="112" spans="1:17" ht="17.25" outlineLevel="1">
      <c r="A112" s="49" t="s">
        <v>104</v>
      </c>
      <c r="B112" s="49"/>
      <c r="C112" s="20"/>
      <c r="D112" s="20">
        <v>280</v>
      </c>
      <c r="E112" s="20">
        <v>280</v>
      </c>
      <c r="F112" s="20">
        <v>135</v>
      </c>
      <c r="G112" s="21">
        <f t="shared" si="4"/>
        <v>48.214285714285715</v>
      </c>
      <c r="H112" s="22">
        <f t="shared" si="3"/>
        <v>48.214285714285715</v>
      </c>
      <c r="J112" s="12"/>
      <c r="K112" s="12"/>
      <c r="L112" s="12"/>
      <c r="M112" s="12"/>
      <c r="N112" s="12"/>
      <c r="O112" s="12"/>
      <c r="P112" s="12"/>
      <c r="Q112" s="12"/>
    </row>
    <row r="113" spans="1:17" ht="36" customHeight="1" outlineLevel="2">
      <c r="A113" s="50" t="s">
        <v>105</v>
      </c>
      <c r="B113" s="50"/>
      <c r="C113" s="23"/>
      <c r="D113" s="23">
        <v>280</v>
      </c>
      <c r="E113" s="23">
        <v>280</v>
      </c>
      <c r="F113" s="23">
        <v>135</v>
      </c>
      <c r="G113" s="43">
        <f t="shared" si="4"/>
        <v>48.214285714285715</v>
      </c>
      <c r="H113" s="43">
        <f t="shared" si="3"/>
        <v>48.214285714285715</v>
      </c>
      <c r="J113" s="12"/>
      <c r="K113" s="12"/>
      <c r="L113" s="12"/>
      <c r="M113" s="12"/>
      <c r="N113" s="12"/>
      <c r="O113" s="12"/>
      <c r="P113" s="12"/>
      <c r="Q113" s="12"/>
    </row>
    <row r="114" spans="1:17" ht="17.25" outlineLevel="2">
      <c r="A114" s="57" t="s">
        <v>139</v>
      </c>
      <c r="B114" s="57"/>
      <c r="C114" s="18">
        <f>C112+C101+C85+C77+C68+C61+C36+C27+C11+C8</f>
        <v>713239.1000000001</v>
      </c>
      <c r="D114" s="18">
        <f>D112+D101+D85+D77+D68+D61+D36+D27+D11+D8</f>
        <v>721031.6699999999</v>
      </c>
      <c r="E114" s="18">
        <f>E112+E101+E85+E77+E68+E61+E36+E27+E11+E8</f>
        <v>201146.31</v>
      </c>
      <c r="F114" s="18">
        <f>F112+F101+F85+F77+F68+F61+F36+F27+F11+F8</f>
        <v>162420.13</v>
      </c>
      <c r="G114" s="25">
        <f t="shared" si="4"/>
        <v>80.74725805310572</v>
      </c>
      <c r="H114" s="19">
        <f t="shared" si="3"/>
        <v>22.526074340118793</v>
      </c>
      <c r="J114" s="12"/>
      <c r="K114" s="12"/>
      <c r="L114" s="12"/>
      <c r="M114" s="12"/>
      <c r="N114" s="12"/>
      <c r="O114" s="12"/>
      <c r="P114" s="12"/>
      <c r="Q114" s="12"/>
    </row>
    <row r="115" spans="1:17" ht="17.25">
      <c r="A115" s="54" t="s">
        <v>106</v>
      </c>
      <c r="B115" s="54"/>
      <c r="C115" s="18">
        <f>C116+C119+C124+C128</f>
        <v>9655.17</v>
      </c>
      <c r="D115" s="18">
        <f>D116+D119+D124+D128</f>
        <v>9841.75</v>
      </c>
      <c r="E115" s="18">
        <f>E116+E119+E124+E128</f>
        <v>9841.75</v>
      </c>
      <c r="F115" s="18">
        <f>F116+F119+F124+F128</f>
        <v>1365.33</v>
      </c>
      <c r="G115" s="25">
        <f t="shared" si="4"/>
        <v>13.872837655904691</v>
      </c>
      <c r="H115" s="19">
        <f t="shared" si="3"/>
        <v>13.872837655904691</v>
      </c>
      <c r="J115" s="13"/>
      <c r="K115" s="13"/>
      <c r="L115" s="13"/>
      <c r="M115" s="13"/>
      <c r="N115" s="13"/>
      <c r="O115" s="13"/>
      <c r="P115" s="13"/>
      <c r="Q115" s="12"/>
    </row>
    <row r="116" spans="1:17" ht="17.25" outlineLevel="1">
      <c r="A116" s="58" t="s">
        <v>0</v>
      </c>
      <c r="B116" s="58"/>
      <c r="C116" s="26">
        <v>130</v>
      </c>
      <c r="D116" s="26">
        <f>D117+D118</f>
        <v>150.06</v>
      </c>
      <c r="E116" s="26">
        <f>E117+E118</f>
        <v>150.06</v>
      </c>
      <c r="F116" s="26">
        <v>37.36</v>
      </c>
      <c r="G116" s="22">
        <f t="shared" si="4"/>
        <v>24.896707983473277</v>
      </c>
      <c r="H116" s="22">
        <f t="shared" si="3"/>
        <v>24.896707983473277</v>
      </c>
      <c r="J116" s="12"/>
      <c r="K116" s="12"/>
      <c r="L116" s="12"/>
      <c r="M116" s="12"/>
      <c r="N116" s="12"/>
      <c r="O116" s="12"/>
      <c r="P116" s="12"/>
      <c r="Q116" s="12"/>
    </row>
    <row r="117" spans="1:17" ht="33.75" customHeight="1" outlineLevel="2">
      <c r="A117" s="50" t="s">
        <v>1</v>
      </c>
      <c r="B117" s="50"/>
      <c r="C117" s="23">
        <v>50</v>
      </c>
      <c r="D117" s="23">
        <v>50.06</v>
      </c>
      <c r="E117" s="23">
        <v>50.06</v>
      </c>
      <c r="F117" s="23">
        <v>19.96</v>
      </c>
      <c r="G117" s="43">
        <f t="shared" si="4"/>
        <v>39.87215341590092</v>
      </c>
      <c r="H117" s="43">
        <f t="shared" si="3"/>
        <v>39.87215341590092</v>
      </c>
      <c r="J117" s="12"/>
      <c r="K117" s="12"/>
      <c r="L117" s="12"/>
      <c r="M117" s="12"/>
      <c r="N117" s="12"/>
      <c r="O117" s="12"/>
      <c r="P117" s="12"/>
      <c r="Q117" s="12"/>
    </row>
    <row r="118" spans="1:17" ht="18" outlineLevel="2">
      <c r="A118" s="50" t="s">
        <v>2</v>
      </c>
      <c r="B118" s="50"/>
      <c r="C118" s="23">
        <v>80</v>
      </c>
      <c r="D118" s="23">
        <v>100</v>
      </c>
      <c r="E118" s="23">
        <v>100</v>
      </c>
      <c r="F118" s="23">
        <v>17.4</v>
      </c>
      <c r="G118" s="43">
        <f t="shared" si="4"/>
        <v>17.4</v>
      </c>
      <c r="H118" s="43">
        <f t="shared" si="3"/>
        <v>17.4</v>
      </c>
      <c r="J118" s="12"/>
      <c r="K118" s="12"/>
      <c r="L118" s="12"/>
      <c r="M118" s="12"/>
      <c r="N118" s="12"/>
      <c r="O118" s="12"/>
      <c r="P118" s="12"/>
      <c r="Q118" s="12"/>
    </row>
    <row r="119" spans="1:17" s="7" customFormat="1" ht="17.25" outlineLevel="1">
      <c r="A119" s="58" t="s">
        <v>3</v>
      </c>
      <c r="B119" s="58"/>
      <c r="C119" s="26">
        <f>C120+C121+C123</f>
        <v>5255.79</v>
      </c>
      <c r="D119" s="26">
        <f>5384.39+1.1</f>
        <v>5385.490000000001</v>
      </c>
      <c r="E119" s="26">
        <f>5384.39+1.1</f>
        <v>5385.490000000001</v>
      </c>
      <c r="F119" s="26">
        <v>963</v>
      </c>
      <c r="G119" s="22">
        <f t="shared" si="4"/>
        <v>17.88138126707133</v>
      </c>
      <c r="H119" s="22">
        <f t="shared" si="3"/>
        <v>17.88138126707133</v>
      </c>
      <c r="J119" s="14"/>
      <c r="K119" s="14"/>
      <c r="L119" s="14"/>
      <c r="M119" s="14"/>
      <c r="N119" s="14"/>
      <c r="O119" s="14"/>
      <c r="P119" s="14"/>
      <c r="Q119" s="14"/>
    </row>
    <row r="120" spans="1:17" ht="18" outlineLevel="2">
      <c r="A120" s="51" t="s">
        <v>4</v>
      </c>
      <c r="B120" s="51"/>
      <c r="C120" s="24">
        <v>4089.2</v>
      </c>
      <c r="D120" s="24">
        <v>4089.2</v>
      </c>
      <c r="E120" s="24">
        <v>4089.2</v>
      </c>
      <c r="F120" s="24">
        <v>642.93</v>
      </c>
      <c r="G120" s="43">
        <f t="shared" si="4"/>
        <v>15.722635234275653</v>
      </c>
      <c r="H120" s="43">
        <f t="shared" si="3"/>
        <v>15.722635234275653</v>
      </c>
      <c r="J120" s="12"/>
      <c r="K120" s="12"/>
      <c r="L120" s="12"/>
      <c r="M120" s="12"/>
      <c r="N120" s="12"/>
      <c r="O120" s="12"/>
      <c r="P120" s="12"/>
      <c r="Q120" s="12"/>
    </row>
    <row r="121" spans="1:17" ht="36" customHeight="1" outlineLevel="2">
      <c r="A121" s="51" t="s">
        <v>5</v>
      </c>
      <c r="B121" s="51"/>
      <c r="C121" s="24">
        <v>503</v>
      </c>
      <c r="D121" s="24">
        <v>632.7</v>
      </c>
      <c r="E121" s="24">
        <v>632.7</v>
      </c>
      <c r="F121" s="24">
        <v>114.54</v>
      </c>
      <c r="G121" s="43">
        <f t="shared" si="4"/>
        <v>18.103366524419158</v>
      </c>
      <c r="H121" s="43">
        <f t="shared" si="3"/>
        <v>18.103366524419158</v>
      </c>
      <c r="J121" s="12"/>
      <c r="K121" s="12"/>
      <c r="L121" s="12"/>
      <c r="M121" s="12"/>
      <c r="N121" s="12"/>
      <c r="O121" s="12"/>
      <c r="P121" s="12"/>
      <c r="Q121" s="12"/>
    </row>
    <row r="122" spans="1:17" ht="37.5" customHeight="1" outlineLevel="3">
      <c r="A122" s="53" t="s">
        <v>6</v>
      </c>
      <c r="B122" s="53"/>
      <c r="C122" s="24">
        <v>503</v>
      </c>
      <c r="D122" s="24">
        <v>632.7</v>
      </c>
      <c r="E122" s="24">
        <v>632.7</v>
      </c>
      <c r="F122" s="24">
        <v>114.54</v>
      </c>
      <c r="G122" s="43">
        <f t="shared" si="4"/>
        <v>18.103366524419158</v>
      </c>
      <c r="H122" s="43">
        <f t="shared" si="3"/>
        <v>18.103366524419158</v>
      </c>
      <c r="J122" s="12"/>
      <c r="K122" s="12"/>
      <c r="L122" s="12"/>
      <c r="M122" s="12"/>
      <c r="N122" s="12"/>
      <c r="O122" s="12"/>
      <c r="P122" s="12"/>
      <c r="Q122" s="12"/>
    </row>
    <row r="123" spans="1:17" ht="18" outlineLevel="2">
      <c r="A123" s="50" t="s">
        <v>10</v>
      </c>
      <c r="B123" s="50"/>
      <c r="C123" s="23">
        <v>663.59</v>
      </c>
      <c r="D123" s="23">
        <v>663.59</v>
      </c>
      <c r="E123" s="23">
        <v>663.59</v>
      </c>
      <c r="F123" s="23">
        <v>205.53</v>
      </c>
      <c r="G123" s="43">
        <f t="shared" si="4"/>
        <v>30.97243780044907</v>
      </c>
      <c r="H123" s="43">
        <f t="shared" si="3"/>
        <v>30.97243780044907</v>
      </c>
      <c r="J123" s="12"/>
      <c r="K123" s="12"/>
      <c r="L123" s="12"/>
      <c r="M123" s="12"/>
      <c r="N123" s="12"/>
      <c r="O123" s="12"/>
      <c r="P123" s="12"/>
      <c r="Q123" s="12"/>
    </row>
    <row r="124" spans="1:17" s="7" customFormat="1" ht="17.25" outlineLevel="1">
      <c r="A124" s="58" t="s">
        <v>53</v>
      </c>
      <c r="B124" s="58"/>
      <c r="C124" s="26">
        <f>C125+C126+C127</f>
        <v>3585.38</v>
      </c>
      <c r="D124" s="26">
        <f>D125+D126+D127</f>
        <v>3622.2</v>
      </c>
      <c r="E124" s="26">
        <f>E125+E126+E127</f>
        <v>3622.2</v>
      </c>
      <c r="F124" s="26">
        <v>297.72</v>
      </c>
      <c r="G124" s="22">
        <f t="shared" si="4"/>
        <v>8.21931422892165</v>
      </c>
      <c r="H124" s="22">
        <f t="shared" si="3"/>
        <v>8.21931422892165</v>
      </c>
      <c r="J124" s="14"/>
      <c r="K124" s="14"/>
      <c r="L124" s="14"/>
      <c r="M124" s="14"/>
      <c r="N124" s="14"/>
      <c r="O124" s="14"/>
      <c r="P124" s="14"/>
      <c r="Q124" s="14"/>
    </row>
    <row r="125" spans="1:17" ht="18" outlineLevel="2">
      <c r="A125" s="50" t="s">
        <v>54</v>
      </c>
      <c r="B125" s="50"/>
      <c r="C125" s="23">
        <v>22</v>
      </c>
      <c r="D125" s="23">
        <v>22</v>
      </c>
      <c r="E125" s="23">
        <v>22</v>
      </c>
      <c r="F125" s="23">
        <v>1.57</v>
      </c>
      <c r="G125" s="43">
        <f t="shared" si="4"/>
        <v>7.136363636363637</v>
      </c>
      <c r="H125" s="43">
        <f t="shared" si="3"/>
        <v>7.136363636363637</v>
      </c>
      <c r="J125" s="12"/>
      <c r="K125" s="12"/>
      <c r="L125" s="12"/>
      <c r="M125" s="12"/>
      <c r="N125" s="12"/>
      <c r="O125" s="12"/>
      <c r="P125" s="12"/>
      <c r="Q125" s="12"/>
    </row>
    <row r="126" spans="1:17" ht="18" outlineLevel="2">
      <c r="A126" s="50" t="s">
        <v>55</v>
      </c>
      <c r="B126" s="50"/>
      <c r="C126" s="23">
        <v>9</v>
      </c>
      <c r="D126" s="23">
        <v>9</v>
      </c>
      <c r="E126" s="23">
        <v>9</v>
      </c>
      <c r="F126" s="23">
        <v>1</v>
      </c>
      <c r="G126" s="43">
        <f t="shared" si="4"/>
        <v>11.11111111111111</v>
      </c>
      <c r="H126" s="43">
        <f t="shared" si="3"/>
        <v>11.11111111111111</v>
      </c>
      <c r="J126" s="12"/>
      <c r="K126" s="12"/>
      <c r="L126" s="12"/>
      <c r="M126" s="12"/>
      <c r="N126" s="12"/>
      <c r="O126" s="12"/>
      <c r="P126" s="12"/>
      <c r="Q126" s="12"/>
    </row>
    <row r="127" spans="1:17" ht="36" customHeight="1" outlineLevel="2">
      <c r="A127" s="50" t="s">
        <v>56</v>
      </c>
      <c r="B127" s="50"/>
      <c r="C127" s="23">
        <v>3554.38</v>
      </c>
      <c r="D127" s="23">
        <v>3591.2</v>
      </c>
      <c r="E127" s="23">
        <v>3591.2</v>
      </c>
      <c r="F127" s="23">
        <v>295.15</v>
      </c>
      <c r="G127" s="43">
        <f t="shared" si="4"/>
        <v>8.21870126977055</v>
      </c>
      <c r="H127" s="43">
        <f t="shared" si="3"/>
        <v>8.21870126977055</v>
      </c>
      <c r="J127" s="12"/>
      <c r="K127" s="12"/>
      <c r="L127" s="12"/>
      <c r="M127" s="12"/>
      <c r="N127" s="12"/>
      <c r="O127" s="12"/>
      <c r="P127" s="12"/>
      <c r="Q127" s="12"/>
    </row>
    <row r="128" spans="1:17" s="7" customFormat="1" ht="17.25" outlineLevel="1">
      <c r="A128" s="58" t="s">
        <v>60</v>
      </c>
      <c r="B128" s="58"/>
      <c r="C128" s="26">
        <v>684</v>
      </c>
      <c r="D128" s="26">
        <v>684</v>
      </c>
      <c r="E128" s="26">
        <v>684</v>
      </c>
      <c r="F128" s="26">
        <v>67.25</v>
      </c>
      <c r="G128" s="22">
        <f t="shared" si="4"/>
        <v>9.83187134502924</v>
      </c>
      <c r="H128" s="22">
        <f t="shared" si="3"/>
        <v>9.83187134502924</v>
      </c>
      <c r="J128" s="14"/>
      <c r="K128" s="14"/>
      <c r="L128" s="14"/>
      <c r="M128" s="14"/>
      <c r="N128" s="14"/>
      <c r="O128" s="14"/>
      <c r="P128" s="14"/>
      <c r="Q128" s="14"/>
    </row>
    <row r="129" spans="1:17" ht="18" outlineLevel="2">
      <c r="A129" s="51" t="s">
        <v>64</v>
      </c>
      <c r="B129" s="51"/>
      <c r="C129" s="24">
        <v>620</v>
      </c>
      <c r="D129" s="24">
        <v>620</v>
      </c>
      <c r="E129" s="24">
        <v>620</v>
      </c>
      <c r="F129" s="24">
        <v>57.59</v>
      </c>
      <c r="G129" s="43">
        <f t="shared" si="4"/>
        <v>9.288709677419355</v>
      </c>
      <c r="H129" s="43">
        <f t="shared" si="3"/>
        <v>9.288709677419355</v>
      </c>
      <c r="J129" s="12"/>
      <c r="K129" s="12"/>
      <c r="L129" s="12"/>
      <c r="M129" s="12"/>
      <c r="N129" s="12"/>
      <c r="O129" s="12"/>
      <c r="P129" s="12"/>
      <c r="Q129" s="12"/>
    </row>
    <row r="130" spans="1:17" ht="33" customHeight="1" outlineLevel="3">
      <c r="A130" s="53" t="s">
        <v>65</v>
      </c>
      <c r="B130" s="53"/>
      <c r="C130" s="24">
        <v>620</v>
      </c>
      <c r="D130" s="24">
        <v>620</v>
      </c>
      <c r="E130" s="24">
        <v>620</v>
      </c>
      <c r="F130" s="24">
        <v>57.59</v>
      </c>
      <c r="G130" s="43">
        <f t="shared" si="4"/>
        <v>9.288709677419355</v>
      </c>
      <c r="H130" s="43">
        <f t="shared" si="3"/>
        <v>9.288709677419355</v>
      </c>
      <c r="J130" s="12"/>
      <c r="K130" s="12"/>
      <c r="L130" s="12"/>
      <c r="M130" s="12"/>
      <c r="N130" s="12"/>
      <c r="O130" s="12"/>
      <c r="P130" s="12"/>
      <c r="Q130" s="12"/>
    </row>
    <row r="131" spans="1:17" ht="18" outlineLevel="2">
      <c r="A131" s="51" t="s">
        <v>66</v>
      </c>
      <c r="B131" s="51"/>
      <c r="C131" s="24">
        <v>64</v>
      </c>
      <c r="D131" s="24">
        <v>64</v>
      </c>
      <c r="E131" s="24">
        <v>64</v>
      </c>
      <c r="F131" s="24">
        <v>9.66</v>
      </c>
      <c r="G131" s="43">
        <f t="shared" si="4"/>
        <v>15.09375</v>
      </c>
      <c r="H131" s="43">
        <f t="shared" si="3"/>
        <v>15.09375</v>
      </c>
      <c r="J131" s="12"/>
      <c r="K131" s="12"/>
      <c r="L131" s="12"/>
      <c r="M131" s="12"/>
      <c r="N131" s="12"/>
      <c r="O131" s="12"/>
      <c r="P131" s="12"/>
      <c r="Q131" s="12"/>
    </row>
    <row r="132" spans="1:17" ht="51" customHeight="1" outlineLevel="3">
      <c r="A132" s="53" t="s">
        <v>67</v>
      </c>
      <c r="B132" s="53"/>
      <c r="C132" s="24">
        <v>64</v>
      </c>
      <c r="D132" s="24">
        <v>64</v>
      </c>
      <c r="E132" s="24">
        <v>64</v>
      </c>
      <c r="F132" s="24">
        <v>9.66</v>
      </c>
      <c r="G132" s="43">
        <f t="shared" si="4"/>
        <v>15.09375</v>
      </c>
      <c r="H132" s="43">
        <f t="shared" si="3"/>
        <v>15.09375</v>
      </c>
      <c r="J132" s="12"/>
      <c r="K132" s="12"/>
      <c r="L132" s="12"/>
      <c r="M132" s="12"/>
      <c r="N132" s="12"/>
      <c r="O132" s="12"/>
      <c r="P132" s="12"/>
      <c r="Q132" s="12"/>
    </row>
    <row r="133" spans="1:17" ht="17.25">
      <c r="A133" s="54" t="s">
        <v>107</v>
      </c>
      <c r="B133" s="54"/>
      <c r="C133" s="18"/>
      <c r="D133" s="18">
        <f>D134+D137+D140+D142</f>
        <v>394.52</v>
      </c>
      <c r="E133" s="18">
        <v>394.5</v>
      </c>
      <c r="F133" s="18">
        <v>394.52</v>
      </c>
      <c r="G133" s="25">
        <f>F133/E133*100-0.01</f>
        <v>99.99506970849176</v>
      </c>
      <c r="H133" s="19">
        <f t="shared" si="3"/>
        <v>100</v>
      </c>
      <c r="J133" s="12"/>
      <c r="K133" s="13"/>
      <c r="L133" s="13"/>
      <c r="M133" s="13"/>
      <c r="N133" s="13"/>
      <c r="O133" s="13"/>
      <c r="P133" s="13"/>
      <c r="Q133" s="12"/>
    </row>
    <row r="134" spans="1:17" s="7" customFormat="1" ht="17.25" outlineLevel="1">
      <c r="A134" s="58" t="s">
        <v>3</v>
      </c>
      <c r="B134" s="58"/>
      <c r="C134" s="26"/>
      <c r="D134" s="26">
        <v>149.6</v>
      </c>
      <c r="E134" s="26">
        <v>149.6</v>
      </c>
      <c r="F134" s="26">
        <v>149.57</v>
      </c>
      <c r="G134" s="22">
        <f>F134/E134*100</f>
        <v>99.97994652406416</v>
      </c>
      <c r="H134" s="22">
        <f t="shared" si="3"/>
        <v>99.97994652406416</v>
      </c>
      <c r="J134" s="14"/>
      <c r="K134" s="14"/>
      <c r="L134" s="14"/>
      <c r="M134" s="14"/>
      <c r="N134" s="14"/>
      <c r="O134" s="14"/>
      <c r="P134" s="14"/>
      <c r="Q134" s="14"/>
    </row>
    <row r="135" spans="1:17" ht="33" customHeight="1" outlineLevel="2">
      <c r="A135" s="51" t="s">
        <v>5</v>
      </c>
      <c r="B135" s="51"/>
      <c r="C135" s="24"/>
      <c r="D135" s="24">
        <v>149.6</v>
      </c>
      <c r="E135" s="24">
        <v>149.6</v>
      </c>
      <c r="F135" s="24">
        <v>149.57</v>
      </c>
      <c r="G135" s="43">
        <f>F135/E135*100</f>
        <v>99.97994652406416</v>
      </c>
      <c r="H135" s="43">
        <f t="shared" si="3"/>
        <v>99.97994652406416</v>
      </c>
      <c r="J135" s="12"/>
      <c r="K135" s="12"/>
      <c r="L135" s="12"/>
      <c r="M135" s="12"/>
      <c r="N135" s="12"/>
      <c r="O135" s="12"/>
      <c r="P135" s="12"/>
      <c r="Q135" s="12"/>
    </row>
    <row r="136" spans="1:17" ht="33.75" customHeight="1" outlineLevel="3">
      <c r="A136" s="53" t="s">
        <v>6</v>
      </c>
      <c r="B136" s="53"/>
      <c r="C136" s="24"/>
      <c r="D136" s="24">
        <v>149.6</v>
      </c>
      <c r="E136" s="24">
        <v>149.6</v>
      </c>
      <c r="F136" s="24">
        <v>149.57</v>
      </c>
      <c r="G136" s="43">
        <f>F136/E136*100</f>
        <v>99.97994652406416</v>
      </c>
      <c r="H136" s="43">
        <f aca="true" t="shared" si="5" ref="H136:H199">F136/D136*100</f>
        <v>99.97994652406416</v>
      </c>
      <c r="J136" s="12"/>
      <c r="K136" s="12"/>
      <c r="L136" s="12"/>
      <c r="M136" s="12"/>
      <c r="N136" s="12"/>
      <c r="O136" s="12"/>
      <c r="P136" s="12"/>
      <c r="Q136" s="12"/>
    </row>
    <row r="137" spans="1:17" s="7" customFormat="1" ht="17.25" outlineLevel="1">
      <c r="A137" s="58" t="s">
        <v>28</v>
      </c>
      <c r="B137" s="58"/>
      <c r="C137" s="26"/>
      <c r="D137" s="26">
        <v>4.3</v>
      </c>
      <c r="E137" s="26">
        <v>4.3</v>
      </c>
      <c r="F137" s="26">
        <v>4.33</v>
      </c>
      <c r="G137" s="22">
        <v>100</v>
      </c>
      <c r="H137" s="22">
        <f t="shared" si="5"/>
        <v>100.69767441860466</v>
      </c>
      <c r="J137" s="14"/>
      <c r="K137" s="14"/>
      <c r="L137" s="14"/>
      <c r="M137" s="14"/>
      <c r="N137" s="14"/>
      <c r="O137" s="14"/>
      <c r="P137" s="14"/>
      <c r="Q137" s="14"/>
    </row>
    <row r="138" spans="1:17" ht="55.5" customHeight="1" outlineLevel="2">
      <c r="A138" s="51" t="s">
        <v>36</v>
      </c>
      <c r="B138" s="51"/>
      <c r="C138" s="24"/>
      <c r="D138" s="24">
        <v>4.3</v>
      </c>
      <c r="E138" s="24">
        <v>4.3</v>
      </c>
      <c r="F138" s="24">
        <v>4.33</v>
      </c>
      <c r="G138" s="43">
        <v>100</v>
      </c>
      <c r="H138" s="43">
        <f t="shared" si="5"/>
        <v>100.69767441860466</v>
      </c>
      <c r="J138" s="12"/>
      <c r="K138" s="12"/>
      <c r="L138" s="12"/>
      <c r="M138" s="12"/>
      <c r="N138" s="12"/>
      <c r="O138" s="12"/>
      <c r="P138" s="12"/>
      <c r="Q138" s="12"/>
    </row>
    <row r="139" spans="1:17" ht="57.75" customHeight="1" outlineLevel="3">
      <c r="A139" s="53" t="s">
        <v>37</v>
      </c>
      <c r="B139" s="53"/>
      <c r="C139" s="24"/>
      <c r="D139" s="24">
        <v>4.3</v>
      </c>
      <c r="E139" s="24">
        <v>4.3</v>
      </c>
      <c r="F139" s="24">
        <v>4.33</v>
      </c>
      <c r="G139" s="43">
        <v>100</v>
      </c>
      <c r="H139" s="43">
        <f t="shared" si="5"/>
        <v>100.69767441860466</v>
      </c>
      <c r="J139" s="12"/>
      <c r="K139" s="12"/>
      <c r="L139" s="12"/>
      <c r="M139" s="12"/>
      <c r="N139" s="12"/>
      <c r="O139" s="12"/>
      <c r="P139" s="12"/>
      <c r="Q139" s="12"/>
    </row>
    <row r="140" spans="1:17" s="7" customFormat="1" ht="17.25" outlineLevel="1">
      <c r="A140" s="58" t="s">
        <v>53</v>
      </c>
      <c r="B140" s="58"/>
      <c r="C140" s="26"/>
      <c r="D140" s="26">
        <v>170.42</v>
      </c>
      <c r="E140" s="26">
        <v>170.42</v>
      </c>
      <c r="F140" s="26">
        <v>170.42</v>
      </c>
      <c r="G140" s="22">
        <f aca="true" t="shared" si="6" ref="G140:G153">F140/E140*100</f>
        <v>100</v>
      </c>
      <c r="H140" s="22">
        <f t="shared" si="5"/>
        <v>100</v>
      </c>
      <c r="J140" s="14"/>
      <c r="K140" s="14"/>
      <c r="L140" s="14"/>
      <c r="M140" s="14"/>
      <c r="N140" s="14"/>
      <c r="O140" s="14"/>
      <c r="P140" s="14"/>
      <c r="Q140" s="14"/>
    </row>
    <row r="141" spans="1:17" ht="18" outlineLevel="2">
      <c r="A141" s="51" t="s">
        <v>54</v>
      </c>
      <c r="B141" s="51"/>
      <c r="C141" s="24"/>
      <c r="D141" s="24">
        <v>170.42</v>
      </c>
      <c r="E141" s="24">
        <v>170.42</v>
      </c>
      <c r="F141" s="24">
        <v>170.42</v>
      </c>
      <c r="G141" s="43">
        <f t="shared" si="6"/>
        <v>100</v>
      </c>
      <c r="H141" s="43">
        <f t="shared" si="5"/>
        <v>100</v>
      </c>
      <c r="J141" s="12"/>
      <c r="K141" s="12"/>
      <c r="L141" s="12"/>
      <c r="M141" s="12"/>
      <c r="N141" s="12"/>
      <c r="O141" s="12"/>
      <c r="P141" s="12"/>
      <c r="Q141" s="12"/>
    </row>
    <row r="142" spans="1:17" s="7" customFormat="1" ht="17.25" outlineLevel="1">
      <c r="A142" s="58" t="s">
        <v>77</v>
      </c>
      <c r="B142" s="58"/>
      <c r="C142" s="26"/>
      <c r="D142" s="26">
        <v>70.2</v>
      </c>
      <c r="E142" s="26">
        <v>70.2</v>
      </c>
      <c r="F142" s="26">
        <v>70.21</v>
      </c>
      <c r="G142" s="22">
        <f t="shared" si="6"/>
        <v>100.014245014245</v>
      </c>
      <c r="H142" s="22">
        <f t="shared" si="5"/>
        <v>100.014245014245</v>
      </c>
      <c r="J142" s="14"/>
      <c r="K142" s="14"/>
      <c r="L142" s="14"/>
      <c r="M142" s="14"/>
      <c r="N142" s="14"/>
      <c r="O142" s="14"/>
      <c r="P142" s="14"/>
      <c r="Q142" s="14"/>
    </row>
    <row r="143" spans="1:17" ht="35.25" customHeight="1" outlineLevel="2">
      <c r="A143" s="51" t="s">
        <v>108</v>
      </c>
      <c r="B143" s="51"/>
      <c r="C143" s="24"/>
      <c r="D143" s="24">
        <v>70.2</v>
      </c>
      <c r="E143" s="24">
        <v>70.2</v>
      </c>
      <c r="F143" s="24">
        <v>70.21</v>
      </c>
      <c r="G143" s="43">
        <f t="shared" si="6"/>
        <v>100.014245014245</v>
      </c>
      <c r="H143" s="43">
        <f t="shared" si="5"/>
        <v>100.014245014245</v>
      </c>
      <c r="J143" s="12"/>
      <c r="K143" s="12"/>
      <c r="L143" s="12"/>
      <c r="M143" s="12"/>
      <c r="N143" s="12"/>
      <c r="O143" s="12"/>
      <c r="P143" s="12"/>
      <c r="Q143" s="12"/>
    </row>
    <row r="144" spans="1:17" ht="17.25">
      <c r="A144" s="54" t="s">
        <v>109</v>
      </c>
      <c r="B144" s="54"/>
      <c r="C144" s="18">
        <f>C145+C148+C155+C158+C161+C166+C171+C178+C194</f>
        <v>58696.229999999996</v>
      </c>
      <c r="D144" s="18">
        <f>D145+D148+D155+D158+D161+D166+D171+D178+D194</f>
        <v>63834.740000000005</v>
      </c>
      <c r="E144" s="18">
        <f>E145+E148+E155+E158+E161+E166+E171+E178+E194</f>
        <v>20089.21</v>
      </c>
      <c r="F144" s="18">
        <f>F145+F148+F155+F158+F161+F166+F171+F178+F194</f>
        <v>1629.15</v>
      </c>
      <c r="G144" s="25">
        <f t="shared" si="6"/>
        <v>8.109577230762186</v>
      </c>
      <c r="H144" s="19">
        <f t="shared" si="5"/>
        <v>2.5521369711852824</v>
      </c>
      <c r="J144" s="13"/>
      <c r="K144" s="13"/>
      <c r="L144" s="13"/>
      <c r="M144" s="13"/>
      <c r="N144" s="13"/>
      <c r="O144" s="13"/>
      <c r="P144" s="13"/>
      <c r="Q144" s="12"/>
    </row>
    <row r="145" spans="1:17" s="7" customFormat="1" ht="17.25" outlineLevel="1">
      <c r="A145" s="58" t="s">
        <v>0</v>
      </c>
      <c r="B145" s="58"/>
      <c r="C145" s="26">
        <v>152</v>
      </c>
      <c r="D145" s="26">
        <v>114.3</v>
      </c>
      <c r="E145" s="26">
        <v>92.3</v>
      </c>
      <c r="F145" s="26">
        <v>65.1</v>
      </c>
      <c r="G145" s="22">
        <f t="shared" si="6"/>
        <v>70.5308775731311</v>
      </c>
      <c r="H145" s="22">
        <f t="shared" si="5"/>
        <v>56.95538057742782</v>
      </c>
      <c r="J145" s="14"/>
      <c r="K145" s="14"/>
      <c r="L145" s="14"/>
      <c r="M145" s="14"/>
      <c r="N145" s="14"/>
      <c r="O145" s="14"/>
      <c r="P145" s="14"/>
      <c r="Q145" s="14"/>
    </row>
    <row r="146" spans="1:17" ht="33.75" customHeight="1" outlineLevel="2">
      <c r="A146" s="50" t="s">
        <v>1</v>
      </c>
      <c r="B146" s="50"/>
      <c r="C146" s="23">
        <v>152</v>
      </c>
      <c r="D146" s="23">
        <v>107.1</v>
      </c>
      <c r="E146" s="23">
        <v>85.1</v>
      </c>
      <c r="F146" s="23">
        <v>65.1</v>
      </c>
      <c r="G146" s="43">
        <f t="shared" si="6"/>
        <v>76.49823736780257</v>
      </c>
      <c r="H146" s="43">
        <f t="shared" si="5"/>
        <v>60.78431372549019</v>
      </c>
      <c r="J146" s="12"/>
      <c r="K146" s="12"/>
      <c r="L146" s="12"/>
      <c r="M146" s="12"/>
      <c r="N146" s="12"/>
      <c r="O146" s="12"/>
      <c r="P146" s="12"/>
      <c r="Q146" s="12"/>
    </row>
    <row r="147" spans="1:17" ht="18" outlineLevel="2">
      <c r="A147" s="50" t="s">
        <v>2</v>
      </c>
      <c r="B147" s="50"/>
      <c r="C147" s="23"/>
      <c r="D147" s="23">
        <v>7.2</v>
      </c>
      <c r="E147" s="23">
        <v>7.2</v>
      </c>
      <c r="F147" s="23"/>
      <c r="G147" s="43">
        <f t="shared" si="6"/>
        <v>0</v>
      </c>
      <c r="H147" s="43">
        <f t="shared" si="5"/>
        <v>0</v>
      </c>
      <c r="J147" s="12"/>
      <c r="K147" s="12"/>
      <c r="L147" s="12"/>
      <c r="M147" s="12"/>
      <c r="N147" s="12"/>
      <c r="O147" s="12"/>
      <c r="P147" s="12"/>
      <c r="Q147" s="12"/>
    </row>
    <row r="148" spans="1:17" s="7" customFormat="1" ht="17.25" outlineLevel="1">
      <c r="A148" s="58" t="s">
        <v>3</v>
      </c>
      <c r="B148" s="58"/>
      <c r="C148" s="26">
        <v>2774.4</v>
      </c>
      <c r="D148" s="26">
        <v>2774.4</v>
      </c>
      <c r="E148" s="26">
        <v>409.85</v>
      </c>
      <c r="F148" s="26"/>
      <c r="G148" s="22">
        <f t="shared" si="6"/>
        <v>0</v>
      </c>
      <c r="H148" s="22">
        <f t="shared" si="5"/>
        <v>0</v>
      </c>
      <c r="J148" s="14"/>
      <c r="K148" s="14"/>
      <c r="L148" s="14"/>
      <c r="M148" s="14"/>
      <c r="N148" s="14"/>
      <c r="O148" s="14"/>
      <c r="P148" s="14"/>
      <c r="Q148" s="14"/>
    </row>
    <row r="149" spans="1:17" ht="36" customHeight="1" outlineLevel="2">
      <c r="A149" s="51" t="s">
        <v>5</v>
      </c>
      <c r="B149" s="51"/>
      <c r="C149" s="24">
        <v>2200</v>
      </c>
      <c r="D149" s="24">
        <v>2200</v>
      </c>
      <c r="E149" s="24">
        <v>365.85</v>
      </c>
      <c r="F149" s="24"/>
      <c r="G149" s="43">
        <f t="shared" si="6"/>
        <v>0</v>
      </c>
      <c r="H149" s="43">
        <f t="shared" si="5"/>
        <v>0</v>
      </c>
      <c r="J149" s="12"/>
      <c r="K149" s="12"/>
      <c r="L149" s="12"/>
      <c r="M149" s="12"/>
      <c r="N149" s="12"/>
      <c r="O149" s="12"/>
      <c r="P149" s="12"/>
      <c r="Q149" s="12"/>
    </row>
    <row r="150" spans="1:17" ht="33" customHeight="1" outlineLevel="3">
      <c r="A150" s="53" t="s">
        <v>6</v>
      </c>
      <c r="B150" s="53"/>
      <c r="C150" s="24">
        <v>2200</v>
      </c>
      <c r="D150" s="24">
        <v>2200</v>
      </c>
      <c r="E150" s="24">
        <v>365.85</v>
      </c>
      <c r="F150" s="24"/>
      <c r="G150" s="43">
        <f t="shared" si="6"/>
        <v>0</v>
      </c>
      <c r="H150" s="43">
        <f t="shared" si="5"/>
        <v>0</v>
      </c>
      <c r="J150" s="12"/>
      <c r="K150" s="12"/>
      <c r="L150" s="12"/>
      <c r="M150" s="12"/>
      <c r="N150" s="12"/>
      <c r="O150" s="12"/>
      <c r="P150" s="12"/>
      <c r="Q150" s="12"/>
    </row>
    <row r="151" spans="1:17" ht="18" outlineLevel="2">
      <c r="A151" s="51" t="s">
        <v>11</v>
      </c>
      <c r="B151" s="51"/>
      <c r="C151" s="24">
        <v>69</v>
      </c>
      <c r="D151" s="24">
        <v>69</v>
      </c>
      <c r="E151" s="24">
        <v>44</v>
      </c>
      <c r="F151" s="24"/>
      <c r="G151" s="43">
        <f t="shared" si="6"/>
        <v>0</v>
      </c>
      <c r="H151" s="43">
        <f t="shared" si="5"/>
        <v>0</v>
      </c>
      <c r="J151" s="12"/>
      <c r="K151" s="12"/>
      <c r="L151" s="12"/>
      <c r="M151" s="12"/>
      <c r="N151" s="12"/>
      <c r="O151" s="12"/>
      <c r="P151" s="12"/>
      <c r="Q151" s="12"/>
    </row>
    <row r="152" spans="1:17" ht="18" outlineLevel="3">
      <c r="A152" s="53" t="s">
        <v>12</v>
      </c>
      <c r="B152" s="53"/>
      <c r="C152" s="24">
        <v>19</v>
      </c>
      <c r="D152" s="24">
        <v>19</v>
      </c>
      <c r="E152" s="24">
        <v>19</v>
      </c>
      <c r="F152" s="24"/>
      <c r="G152" s="43">
        <f t="shared" si="6"/>
        <v>0</v>
      </c>
      <c r="H152" s="43">
        <f t="shared" si="5"/>
        <v>0</v>
      </c>
      <c r="J152" s="12"/>
      <c r="K152" s="12"/>
      <c r="L152" s="12"/>
      <c r="M152" s="12"/>
      <c r="N152" s="12"/>
      <c r="O152" s="12"/>
      <c r="P152" s="12"/>
      <c r="Q152" s="12"/>
    </row>
    <row r="153" spans="1:17" ht="18" outlineLevel="3">
      <c r="A153" s="53" t="s">
        <v>13</v>
      </c>
      <c r="B153" s="53"/>
      <c r="C153" s="24">
        <v>50</v>
      </c>
      <c r="D153" s="24">
        <v>50</v>
      </c>
      <c r="E153" s="24">
        <v>25</v>
      </c>
      <c r="F153" s="24"/>
      <c r="G153" s="43">
        <f t="shared" si="6"/>
        <v>0</v>
      </c>
      <c r="H153" s="43">
        <f t="shared" si="5"/>
        <v>0</v>
      </c>
      <c r="J153" s="12"/>
      <c r="K153" s="12"/>
      <c r="L153" s="12"/>
      <c r="M153" s="12"/>
      <c r="N153" s="12"/>
      <c r="O153" s="12"/>
      <c r="P153" s="12"/>
      <c r="Q153" s="12"/>
    </row>
    <row r="154" spans="1:17" ht="53.25" customHeight="1" outlineLevel="2">
      <c r="A154" s="51" t="s">
        <v>18</v>
      </c>
      <c r="B154" s="51"/>
      <c r="C154" s="24">
        <v>505.4</v>
      </c>
      <c r="D154" s="24">
        <v>505.4</v>
      </c>
      <c r="E154" s="24"/>
      <c r="F154" s="24"/>
      <c r="G154" s="43"/>
      <c r="H154" s="43">
        <f t="shared" si="5"/>
        <v>0</v>
      </c>
      <c r="J154" s="12"/>
      <c r="K154" s="12"/>
      <c r="L154" s="12"/>
      <c r="M154" s="12"/>
      <c r="N154" s="12"/>
      <c r="O154" s="12"/>
      <c r="P154" s="12"/>
      <c r="Q154" s="12"/>
    </row>
    <row r="155" spans="1:17" s="7" customFormat="1" ht="17.25" outlineLevel="1">
      <c r="A155" s="58" t="s">
        <v>19</v>
      </c>
      <c r="B155" s="58"/>
      <c r="C155" s="26">
        <v>7280</v>
      </c>
      <c r="D155" s="26">
        <v>7180</v>
      </c>
      <c r="E155" s="26">
        <v>1644</v>
      </c>
      <c r="F155" s="26">
        <v>568.85</v>
      </c>
      <c r="G155" s="22">
        <f>F155/E155*100</f>
        <v>34.601581508515814</v>
      </c>
      <c r="H155" s="22">
        <f t="shared" si="5"/>
        <v>7.922701949860725</v>
      </c>
      <c r="J155" s="14"/>
      <c r="K155" s="14"/>
      <c r="L155" s="14"/>
      <c r="M155" s="14"/>
      <c r="N155" s="14"/>
      <c r="O155" s="14"/>
      <c r="P155" s="14"/>
      <c r="Q155" s="14"/>
    </row>
    <row r="156" spans="1:17" ht="18" outlineLevel="2">
      <c r="A156" s="51" t="s">
        <v>26</v>
      </c>
      <c r="B156" s="51"/>
      <c r="C156" s="24">
        <v>7280</v>
      </c>
      <c r="D156" s="24">
        <v>7180</v>
      </c>
      <c r="E156" s="24">
        <v>1644</v>
      </c>
      <c r="F156" s="24">
        <v>568.85</v>
      </c>
      <c r="G156" s="43">
        <f>F156/E156*100</f>
        <v>34.601581508515814</v>
      </c>
      <c r="H156" s="43">
        <f t="shared" si="5"/>
        <v>7.922701949860725</v>
      </c>
      <c r="J156" s="12"/>
      <c r="K156" s="12"/>
      <c r="L156" s="12"/>
      <c r="M156" s="12"/>
      <c r="N156" s="12"/>
      <c r="O156" s="12"/>
      <c r="P156" s="12"/>
      <c r="Q156" s="12"/>
    </row>
    <row r="157" spans="1:17" ht="18" outlineLevel="3">
      <c r="A157" s="55" t="s">
        <v>27</v>
      </c>
      <c r="B157" s="55"/>
      <c r="C157" s="23">
        <v>7280</v>
      </c>
      <c r="D157" s="23">
        <v>7180</v>
      </c>
      <c r="E157" s="23">
        <v>1644</v>
      </c>
      <c r="F157" s="23">
        <v>568.85</v>
      </c>
      <c r="G157" s="43">
        <f>F157/E157*100</f>
        <v>34.601581508515814</v>
      </c>
      <c r="H157" s="43">
        <f t="shared" si="5"/>
        <v>7.922701949860725</v>
      </c>
      <c r="J157" s="12"/>
      <c r="K157" s="12"/>
      <c r="L157" s="12"/>
      <c r="M157" s="12"/>
      <c r="N157" s="12"/>
      <c r="O157" s="12"/>
      <c r="P157" s="12"/>
      <c r="Q157" s="12"/>
    </row>
    <row r="158" spans="1:17" s="7" customFormat="1" ht="17.25" outlineLevel="1">
      <c r="A158" s="58" t="s">
        <v>28</v>
      </c>
      <c r="B158" s="58"/>
      <c r="C158" s="26">
        <v>50</v>
      </c>
      <c r="D158" s="26">
        <v>50</v>
      </c>
      <c r="E158" s="26"/>
      <c r="F158" s="26"/>
      <c r="G158" s="22"/>
      <c r="H158" s="22">
        <f t="shared" si="5"/>
        <v>0</v>
      </c>
      <c r="J158" s="14"/>
      <c r="K158" s="14"/>
      <c r="L158" s="14"/>
      <c r="M158" s="14"/>
      <c r="N158" s="14"/>
      <c r="O158" s="14"/>
      <c r="P158" s="14"/>
      <c r="Q158" s="14"/>
    </row>
    <row r="159" spans="1:17" ht="18" outlineLevel="2">
      <c r="A159" s="51" t="s">
        <v>39</v>
      </c>
      <c r="B159" s="51"/>
      <c r="C159" s="24">
        <v>50</v>
      </c>
      <c r="D159" s="24">
        <v>50</v>
      </c>
      <c r="E159" s="24"/>
      <c r="F159" s="24"/>
      <c r="G159" s="43"/>
      <c r="H159" s="43">
        <f t="shared" si="5"/>
        <v>0</v>
      </c>
      <c r="J159" s="12"/>
      <c r="K159" s="12"/>
      <c r="L159" s="12"/>
      <c r="M159" s="12"/>
      <c r="N159" s="12"/>
      <c r="O159" s="12"/>
      <c r="P159" s="12"/>
      <c r="Q159" s="12"/>
    </row>
    <row r="160" spans="1:17" ht="36" customHeight="1" outlineLevel="3">
      <c r="A160" s="55" t="s">
        <v>40</v>
      </c>
      <c r="B160" s="55"/>
      <c r="C160" s="23">
        <v>50</v>
      </c>
      <c r="D160" s="23">
        <v>50</v>
      </c>
      <c r="E160" s="23"/>
      <c r="F160" s="23"/>
      <c r="G160" s="43"/>
      <c r="H160" s="43">
        <f t="shared" si="5"/>
        <v>0</v>
      </c>
      <c r="J160" s="12"/>
      <c r="K160" s="12"/>
      <c r="L160" s="12"/>
      <c r="M160" s="12"/>
      <c r="N160" s="12"/>
      <c r="O160" s="12"/>
      <c r="P160" s="12"/>
      <c r="Q160" s="12"/>
    </row>
    <row r="161" spans="1:17" s="7" customFormat="1" ht="17.25" outlineLevel="1">
      <c r="A161" s="58" t="s">
        <v>53</v>
      </c>
      <c r="B161" s="58"/>
      <c r="C161" s="26">
        <v>1340</v>
      </c>
      <c r="D161" s="26">
        <v>1340</v>
      </c>
      <c r="E161" s="26">
        <v>150</v>
      </c>
      <c r="F161" s="26">
        <v>49.85</v>
      </c>
      <c r="G161" s="22">
        <f aca="true" t="shared" si="7" ref="G161:G183">F161/E161*100</f>
        <v>33.233333333333334</v>
      </c>
      <c r="H161" s="22">
        <f t="shared" si="5"/>
        <v>3.720149253731343</v>
      </c>
      <c r="J161" s="14"/>
      <c r="K161" s="14"/>
      <c r="L161" s="14"/>
      <c r="M161" s="14"/>
      <c r="N161" s="14"/>
      <c r="O161" s="14"/>
      <c r="P161" s="14"/>
      <c r="Q161" s="14"/>
    </row>
    <row r="162" spans="1:17" ht="18" outlineLevel="2">
      <c r="A162" s="51" t="s">
        <v>54</v>
      </c>
      <c r="B162" s="51"/>
      <c r="C162" s="24">
        <v>200</v>
      </c>
      <c r="D162" s="24">
        <v>200</v>
      </c>
      <c r="E162" s="24">
        <v>50</v>
      </c>
      <c r="F162" s="24">
        <v>49.85</v>
      </c>
      <c r="G162" s="43">
        <f t="shared" si="7"/>
        <v>99.7</v>
      </c>
      <c r="H162" s="43">
        <f t="shared" si="5"/>
        <v>24.925</v>
      </c>
      <c r="J162" s="12"/>
      <c r="K162" s="12"/>
      <c r="L162" s="12"/>
      <c r="M162" s="12"/>
      <c r="N162" s="12"/>
      <c r="O162" s="12"/>
      <c r="P162" s="12"/>
      <c r="Q162" s="12"/>
    </row>
    <row r="163" spans="1:17" ht="35.25" customHeight="1" outlineLevel="2">
      <c r="A163" s="51" t="s">
        <v>56</v>
      </c>
      <c r="B163" s="51"/>
      <c r="C163" s="24">
        <v>140</v>
      </c>
      <c r="D163" s="24">
        <v>140</v>
      </c>
      <c r="E163" s="24">
        <v>40</v>
      </c>
      <c r="F163" s="24"/>
      <c r="G163" s="43">
        <f t="shared" si="7"/>
        <v>0</v>
      </c>
      <c r="H163" s="43">
        <f t="shared" si="5"/>
        <v>0</v>
      </c>
      <c r="J163" s="12"/>
      <c r="K163" s="12"/>
      <c r="L163" s="12"/>
      <c r="M163" s="12"/>
      <c r="N163" s="12"/>
      <c r="O163" s="12"/>
      <c r="P163" s="12"/>
      <c r="Q163" s="12"/>
    </row>
    <row r="164" spans="1:17" ht="18" outlineLevel="2">
      <c r="A164" s="51" t="s">
        <v>57</v>
      </c>
      <c r="B164" s="51"/>
      <c r="C164" s="24">
        <v>1000</v>
      </c>
      <c r="D164" s="24">
        <v>1000</v>
      </c>
      <c r="E164" s="24">
        <v>60</v>
      </c>
      <c r="F164" s="24"/>
      <c r="G164" s="43">
        <f t="shared" si="7"/>
        <v>0</v>
      </c>
      <c r="H164" s="43">
        <f t="shared" si="5"/>
        <v>0</v>
      </c>
      <c r="J164" s="12"/>
      <c r="K164" s="12"/>
      <c r="L164" s="12"/>
      <c r="M164" s="12"/>
      <c r="N164" s="12"/>
      <c r="O164" s="12"/>
      <c r="P164" s="12"/>
      <c r="Q164" s="12"/>
    </row>
    <row r="165" spans="1:17" ht="18" outlineLevel="3">
      <c r="A165" s="53" t="s">
        <v>59</v>
      </c>
      <c r="B165" s="53"/>
      <c r="C165" s="24">
        <v>1000</v>
      </c>
      <c r="D165" s="24">
        <v>1000</v>
      </c>
      <c r="E165" s="24">
        <v>60</v>
      </c>
      <c r="F165" s="24"/>
      <c r="G165" s="43">
        <f t="shared" si="7"/>
        <v>0</v>
      </c>
      <c r="H165" s="43">
        <f t="shared" si="5"/>
        <v>0</v>
      </c>
      <c r="J165" s="12"/>
      <c r="K165" s="12"/>
      <c r="L165" s="12"/>
      <c r="M165" s="12"/>
      <c r="N165" s="12"/>
      <c r="O165" s="12"/>
      <c r="P165" s="12"/>
      <c r="Q165" s="12"/>
    </row>
    <row r="166" spans="1:17" s="7" customFormat="1" ht="17.25" outlineLevel="1">
      <c r="A166" s="58" t="s">
        <v>60</v>
      </c>
      <c r="B166" s="58"/>
      <c r="C166" s="26"/>
      <c r="D166" s="26">
        <v>727.6</v>
      </c>
      <c r="E166" s="26">
        <v>727.6</v>
      </c>
      <c r="F166" s="26"/>
      <c r="G166" s="22">
        <f t="shared" si="7"/>
        <v>0</v>
      </c>
      <c r="H166" s="22">
        <f t="shared" si="5"/>
        <v>0</v>
      </c>
      <c r="J166" s="14"/>
      <c r="K166" s="14"/>
      <c r="L166" s="14"/>
      <c r="M166" s="14"/>
      <c r="N166" s="14"/>
      <c r="O166" s="14"/>
      <c r="P166" s="14"/>
      <c r="Q166" s="14"/>
    </row>
    <row r="167" spans="1:17" ht="18" outlineLevel="2">
      <c r="A167" s="51" t="s">
        <v>64</v>
      </c>
      <c r="B167" s="51"/>
      <c r="C167" s="24"/>
      <c r="D167" s="24">
        <v>100</v>
      </c>
      <c r="E167" s="24">
        <v>100</v>
      </c>
      <c r="F167" s="24"/>
      <c r="G167" s="43">
        <f t="shared" si="7"/>
        <v>0</v>
      </c>
      <c r="H167" s="43">
        <f t="shared" si="5"/>
        <v>0</v>
      </c>
      <c r="J167" s="12"/>
      <c r="K167" s="12"/>
      <c r="L167" s="12"/>
      <c r="M167" s="12"/>
      <c r="N167" s="12"/>
      <c r="O167" s="12"/>
      <c r="P167" s="12"/>
      <c r="Q167" s="12"/>
    </row>
    <row r="168" spans="1:17" ht="33" customHeight="1" outlineLevel="3">
      <c r="A168" s="53" t="s">
        <v>65</v>
      </c>
      <c r="B168" s="53"/>
      <c r="C168" s="24"/>
      <c r="D168" s="24">
        <v>100</v>
      </c>
      <c r="E168" s="24">
        <v>100</v>
      </c>
      <c r="F168" s="24"/>
      <c r="G168" s="43">
        <f t="shared" si="7"/>
        <v>0</v>
      </c>
      <c r="H168" s="43">
        <f t="shared" si="5"/>
        <v>0</v>
      </c>
      <c r="J168" s="12"/>
      <c r="K168" s="12"/>
      <c r="L168" s="12"/>
      <c r="M168" s="12"/>
      <c r="N168" s="12"/>
      <c r="O168" s="12"/>
      <c r="P168" s="12"/>
      <c r="Q168" s="12"/>
    </row>
    <row r="169" spans="1:17" ht="18" outlineLevel="2">
      <c r="A169" s="51" t="s">
        <v>66</v>
      </c>
      <c r="B169" s="51"/>
      <c r="C169" s="24"/>
      <c r="D169" s="24">
        <v>627.56</v>
      </c>
      <c r="E169" s="24">
        <v>627.56</v>
      </c>
      <c r="F169" s="24"/>
      <c r="G169" s="43">
        <f t="shared" si="7"/>
        <v>0</v>
      </c>
      <c r="H169" s="43">
        <f t="shared" si="5"/>
        <v>0</v>
      </c>
      <c r="J169" s="12"/>
      <c r="K169" s="12"/>
      <c r="L169" s="12"/>
      <c r="M169" s="12"/>
      <c r="N169" s="12"/>
      <c r="O169" s="12"/>
      <c r="P169" s="12"/>
      <c r="Q169" s="12"/>
    </row>
    <row r="170" spans="1:17" ht="54" customHeight="1" outlineLevel="3">
      <c r="A170" s="53" t="s">
        <v>67</v>
      </c>
      <c r="B170" s="53"/>
      <c r="C170" s="24"/>
      <c r="D170" s="24">
        <v>627.56</v>
      </c>
      <c r="E170" s="24">
        <v>627.56</v>
      </c>
      <c r="F170" s="24"/>
      <c r="G170" s="43">
        <f t="shared" si="7"/>
        <v>0</v>
      </c>
      <c r="H170" s="43">
        <f t="shared" si="5"/>
        <v>0</v>
      </c>
      <c r="J170" s="12"/>
      <c r="K170" s="12"/>
      <c r="L170" s="12"/>
      <c r="M170" s="12"/>
      <c r="N170" s="12"/>
      <c r="O170" s="12"/>
      <c r="P170" s="12"/>
      <c r="Q170" s="12"/>
    </row>
    <row r="171" spans="1:17" s="7" customFormat="1" ht="17.25" outlineLevel="1">
      <c r="A171" s="58" t="s">
        <v>69</v>
      </c>
      <c r="B171" s="58"/>
      <c r="C171" s="26">
        <v>20765.13</v>
      </c>
      <c r="D171" s="26">
        <v>22365.13</v>
      </c>
      <c r="E171" s="26">
        <v>6470.77</v>
      </c>
      <c r="F171" s="26">
        <v>14.77</v>
      </c>
      <c r="G171" s="22">
        <f t="shared" si="7"/>
        <v>0.2282572244106961</v>
      </c>
      <c r="H171" s="22">
        <f t="shared" si="5"/>
        <v>0.06604030470647834</v>
      </c>
      <c r="J171" s="14"/>
      <c r="K171" s="14"/>
      <c r="L171" s="14"/>
      <c r="M171" s="14"/>
      <c r="N171" s="14"/>
      <c r="O171" s="14"/>
      <c r="P171" s="14"/>
      <c r="Q171" s="14"/>
    </row>
    <row r="172" spans="1:17" ht="35.25" customHeight="1" outlineLevel="2">
      <c r="A172" s="51" t="s">
        <v>70</v>
      </c>
      <c r="B172" s="51"/>
      <c r="C172" s="24">
        <v>13245</v>
      </c>
      <c r="D172" s="24">
        <v>13245</v>
      </c>
      <c r="E172" s="24">
        <v>3700</v>
      </c>
      <c r="F172" s="24"/>
      <c r="G172" s="43">
        <f t="shared" si="7"/>
        <v>0</v>
      </c>
      <c r="H172" s="43">
        <f t="shared" si="5"/>
        <v>0</v>
      </c>
      <c r="J172" s="12"/>
      <c r="K172" s="12"/>
      <c r="L172" s="12"/>
      <c r="M172" s="12"/>
      <c r="N172" s="12"/>
      <c r="O172" s="12"/>
      <c r="P172" s="12"/>
      <c r="Q172" s="12"/>
    </row>
    <row r="173" spans="1:17" ht="38.25" customHeight="1" outlineLevel="3">
      <c r="A173" s="53" t="s">
        <v>110</v>
      </c>
      <c r="B173" s="53"/>
      <c r="C173" s="24">
        <v>7000</v>
      </c>
      <c r="D173" s="24">
        <v>7000</v>
      </c>
      <c r="E173" s="24">
        <v>1900</v>
      </c>
      <c r="F173" s="24"/>
      <c r="G173" s="43">
        <f t="shared" si="7"/>
        <v>0</v>
      </c>
      <c r="H173" s="43">
        <f t="shared" si="5"/>
        <v>0</v>
      </c>
      <c r="J173" s="12"/>
      <c r="K173" s="12"/>
      <c r="L173" s="12"/>
      <c r="M173" s="12"/>
      <c r="N173" s="12"/>
      <c r="O173" s="12"/>
      <c r="P173" s="12"/>
      <c r="Q173" s="12"/>
    </row>
    <row r="174" spans="1:17" ht="18" outlineLevel="3">
      <c r="A174" s="53" t="s">
        <v>111</v>
      </c>
      <c r="B174" s="53"/>
      <c r="C174" s="24">
        <v>1995</v>
      </c>
      <c r="D174" s="24">
        <v>1995</v>
      </c>
      <c r="E174" s="24">
        <v>600</v>
      </c>
      <c r="F174" s="24"/>
      <c r="G174" s="43">
        <f t="shared" si="7"/>
        <v>0</v>
      </c>
      <c r="H174" s="43">
        <f t="shared" si="5"/>
        <v>0</v>
      </c>
      <c r="J174" s="12"/>
      <c r="K174" s="12"/>
      <c r="L174" s="12"/>
      <c r="M174" s="12"/>
      <c r="N174" s="12"/>
      <c r="O174" s="12"/>
      <c r="P174" s="12"/>
      <c r="Q174" s="12"/>
    </row>
    <row r="175" spans="1:17" ht="36" customHeight="1" outlineLevel="3">
      <c r="A175" s="53" t="s">
        <v>73</v>
      </c>
      <c r="B175" s="53"/>
      <c r="C175" s="24">
        <v>4250</v>
      </c>
      <c r="D175" s="24">
        <v>4250</v>
      </c>
      <c r="E175" s="24">
        <v>1200</v>
      </c>
      <c r="F175" s="24"/>
      <c r="G175" s="43">
        <f t="shared" si="7"/>
        <v>0</v>
      </c>
      <c r="H175" s="43">
        <f t="shared" si="5"/>
        <v>0</v>
      </c>
      <c r="J175" s="12"/>
      <c r="K175" s="12"/>
      <c r="L175" s="12"/>
      <c r="M175" s="12"/>
      <c r="N175" s="12"/>
      <c r="O175" s="12"/>
      <c r="P175" s="12"/>
      <c r="Q175" s="12"/>
    </row>
    <row r="176" spans="1:17" ht="18" outlineLevel="2">
      <c r="A176" s="51" t="s">
        <v>75</v>
      </c>
      <c r="B176" s="51"/>
      <c r="C176" s="24">
        <v>5611.8</v>
      </c>
      <c r="D176" s="24">
        <v>4791.8</v>
      </c>
      <c r="E176" s="24">
        <v>280</v>
      </c>
      <c r="F176" s="24">
        <v>14.77</v>
      </c>
      <c r="G176" s="43">
        <f t="shared" si="7"/>
        <v>5.2749999999999995</v>
      </c>
      <c r="H176" s="43">
        <f t="shared" si="5"/>
        <v>0.3082349012897032</v>
      </c>
      <c r="J176" s="12"/>
      <c r="K176" s="12"/>
      <c r="L176" s="12"/>
      <c r="M176" s="12"/>
      <c r="N176" s="12"/>
      <c r="O176" s="12"/>
      <c r="P176" s="12"/>
      <c r="Q176" s="12"/>
    </row>
    <row r="177" spans="1:17" ht="18" outlineLevel="2">
      <c r="A177" s="51" t="s">
        <v>112</v>
      </c>
      <c r="B177" s="51"/>
      <c r="C177" s="24">
        <v>1908.33</v>
      </c>
      <c r="D177" s="24">
        <v>4328.33</v>
      </c>
      <c r="E177" s="24">
        <v>2490.77</v>
      </c>
      <c r="F177" s="24"/>
      <c r="G177" s="43">
        <f t="shared" si="7"/>
        <v>0</v>
      </c>
      <c r="H177" s="43">
        <f t="shared" si="5"/>
        <v>0</v>
      </c>
      <c r="J177" s="12"/>
      <c r="K177" s="12"/>
      <c r="L177" s="12"/>
      <c r="M177" s="12"/>
      <c r="N177" s="12"/>
      <c r="O177" s="12"/>
      <c r="P177" s="12"/>
      <c r="Q177" s="12"/>
    </row>
    <row r="178" spans="1:17" s="7" customFormat="1" ht="17.25" outlineLevel="1">
      <c r="A178" s="58" t="s">
        <v>77</v>
      </c>
      <c r="B178" s="58"/>
      <c r="C178" s="26">
        <f>C179+C181+C186+C189</f>
        <v>20900.7</v>
      </c>
      <c r="D178" s="26">
        <f>D179+D181+D186+D189</f>
        <v>21565.56</v>
      </c>
      <c r="E178" s="26">
        <f>E179+E181+E186+E189</f>
        <v>7671.46</v>
      </c>
      <c r="F178" s="26">
        <f>F179+F181+F186+F189</f>
        <v>458.12</v>
      </c>
      <c r="G178" s="22">
        <f t="shared" si="7"/>
        <v>5.971744622275291</v>
      </c>
      <c r="H178" s="22">
        <f t="shared" si="5"/>
        <v>2.124313025026941</v>
      </c>
      <c r="J178" s="14"/>
      <c r="K178" s="14"/>
      <c r="L178" s="14"/>
      <c r="M178" s="14"/>
      <c r="N178" s="14"/>
      <c r="O178" s="14"/>
      <c r="P178" s="14"/>
      <c r="Q178" s="14"/>
    </row>
    <row r="179" spans="1:17" ht="18" outlineLevel="2">
      <c r="A179" s="51" t="s">
        <v>78</v>
      </c>
      <c r="B179" s="51"/>
      <c r="C179" s="24">
        <v>20.1</v>
      </c>
      <c r="D179" s="24">
        <v>25.96</v>
      </c>
      <c r="E179" s="24">
        <v>25.96</v>
      </c>
      <c r="F179" s="24"/>
      <c r="G179" s="43">
        <f t="shared" si="7"/>
        <v>0</v>
      </c>
      <c r="H179" s="43">
        <f t="shared" si="5"/>
        <v>0</v>
      </c>
      <c r="J179" s="12"/>
      <c r="K179" s="12"/>
      <c r="L179" s="12"/>
      <c r="M179" s="12"/>
      <c r="N179" s="12"/>
      <c r="O179" s="12"/>
      <c r="P179" s="12"/>
      <c r="Q179" s="12"/>
    </row>
    <row r="180" spans="1:17" ht="18" outlineLevel="3">
      <c r="A180" s="53" t="s">
        <v>79</v>
      </c>
      <c r="B180" s="53"/>
      <c r="C180" s="24">
        <v>20.1</v>
      </c>
      <c r="D180" s="24">
        <v>25.96</v>
      </c>
      <c r="E180" s="24">
        <v>25.96</v>
      </c>
      <c r="F180" s="24"/>
      <c r="G180" s="43">
        <f t="shared" si="7"/>
        <v>0</v>
      </c>
      <c r="H180" s="43">
        <f t="shared" si="5"/>
        <v>0</v>
      </c>
      <c r="J180" s="12"/>
      <c r="K180" s="12"/>
      <c r="L180" s="12"/>
      <c r="M180" s="12"/>
      <c r="N180" s="12"/>
      <c r="O180" s="12"/>
      <c r="P180" s="12"/>
      <c r="Q180" s="12"/>
    </row>
    <row r="181" spans="1:17" ht="18" outlineLevel="2">
      <c r="A181" s="51" t="s">
        <v>80</v>
      </c>
      <c r="B181" s="51"/>
      <c r="C181" s="24">
        <v>6524.1</v>
      </c>
      <c r="D181" s="24">
        <v>7128.6</v>
      </c>
      <c r="E181" s="24">
        <v>1494.5</v>
      </c>
      <c r="F181" s="24">
        <v>418.63</v>
      </c>
      <c r="G181" s="43">
        <f t="shared" si="7"/>
        <v>28.01137504182001</v>
      </c>
      <c r="H181" s="43">
        <f t="shared" si="5"/>
        <v>5.872541593019666</v>
      </c>
      <c r="J181" s="12"/>
      <c r="K181" s="12"/>
      <c r="L181" s="12"/>
      <c r="M181" s="12"/>
      <c r="N181" s="12"/>
      <c r="O181" s="12"/>
      <c r="P181" s="12"/>
      <c r="Q181" s="12"/>
    </row>
    <row r="182" spans="1:17" ht="18" outlineLevel="3">
      <c r="A182" s="53" t="s">
        <v>113</v>
      </c>
      <c r="B182" s="53"/>
      <c r="C182" s="24">
        <v>3595</v>
      </c>
      <c r="D182" s="24">
        <v>4199.5</v>
      </c>
      <c r="E182" s="24">
        <v>744.5</v>
      </c>
      <c r="F182" s="24">
        <v>37.78</v>
      </c>
      <c r="G182" s="43">
        <f t="shared" si="7"/>
        <v>5.074546675621223</v>
      </c>
      <c r="H182" s="43">
        <f t="shared" si="5"/>
        <v>0.8996309084414811</v>
      </c>
      <c r="J182" s="12"/>
      <c r="K182" s="12"/>
      <c r="L182" s="12"/>
      <c r="M182" s="12"/>
      <c r="N182" s="12"/>
      <c r="O182" s="12"/>
      <c r="P182" s="12"/>
      <c r="Q182" s="12"/>
    </row>
    <row r="183" spans="1:17" ht="18" outlineLevel="3">
      <c r="A183" s="53" t="s">
        <v>81</v>
      </c>
      <c r="B183" s="53"/>
      <c r="C183" s="24">
        <v>1000</v>
      </c>
      <c r="D183" s="24">
        <v>1000</v>
      </c>
      <c r="E183" s="24">
        <v>750</v>
      </c>
      <c r="F183" s="24">
        <v>380.85</v>
      </c>
      <c r="G183" s="43">
        <f t="shared" si="7"/>
        <v>50.78</v>
      </c>
      <c r="H183" s="43">
        <f t="shared" si="5"/>
        <v>38.085</v>
      </c>
      <c r="J183" s="12"/>
      <c r="K183" s="12"/>
      <c r="L183" s="12"/>
      <c r="M183" s="12"/>
      <c r="N183" s="12"/>
      <c r="O183" s="12"/>
      <c r="P183" s="12"/>
      <c r="Q183" s="12"/>
    </row>
    <row r="184" spans="1:17" ht="18" outlineLevel="3">
      <c r="A184" s="53" t="s">
        <v>114</v>
      </c>
      <c r="B184" s="53"/>
      <c r="C184" s="24">
        <v>1929.1</v>
      </c>
      <c r="D184" s="24">
        <v>1929.1</v>
      </c>
      <c r="E184" s="24"/>
      <c r="F184" s="24"/>
      <c r="G184" s="43"/>
      <c r="H184" s="43">
        <f t="shared" si="5"/>
        <v>0</v>
      </c>
      <c r="J184" s="12"/>
      <c r="K184" s="12"/>
      <c r="L184" s="12"/>
      <c r="M184" s="12"/>
      <c r="N184" s="12"/>
      <c r="O184" s="12"/>
      <c r="P184" s="12"/>
      <c r="Q184" s="12"/>
    </row>
    <row r="185" spans="1:17" ht="36.75" customHeight="1" outlineLevel="4">
      <c r="A185" s="56" t="s">
        <v>115</v>
      </c>
      <c r="B185" s="56"/>
      <c r="C185" s="24">
        <v>1929.1</v>
      </c>
      <c r="D185" s="24">
        <v>1929.1</v>
      </c>
      <c r="E185" s="24"/>
      <c r="F185" s="24"/>
      <c r="G185" s="43"/>
      <c r="H185" s="43">
        <f t="shared" si="5"/>
        <v>0</v>
      </c>
      <c r="J185" s="12"/>
      <c r="K185" s="12"/>
      <c r="L185" s="12"/>
      <c r="M185" s="12"/>
      <c r="N185" s="12"/>
      <c r="O185" s="12"/>
      <c r="P185" s="12"/>
      <c r="Q185" s="12"/>
    </row>
    <row r="186" spans="1:17" ht="18.75" customHeight="1" outlineLevel="2">
      <c r="A186" s="51" t="s">
        <v>83</v>
      </c>
      <c r="B186" s="51"/>
      <c r="C186" s="24">
        <v>10000</v>
      </c>
      <c r="D186" s="24">
        <v>10000</v>
      </c>
      <c r="E186" s="24">
        <v>2300</v>
      </c>
      <c r="F186" s="24"/>
      <c r="G186" s="43">
        <f aca="true" t="shared" si="8" ref="G186:G200">F186/E186*100</f>
        <v>0</v>
      </c>
      <c r="H186" s="43">
        <f t="shared" si="5"/>
        <v>0</v>
      </c>
      <c r="J186" s="12"/>
      <c r="K186" s="12"/>
      <c r="L186" s="12"/>
      <c r="M186" s="12"/>
      <c r="N186" s="12"/>
      <c r="O186" s="12"/>
      <c r="P186" s="12"/>
      <c r="Q186" s="12"/>
    </row>
    <row r="187" spans="1:17" ht="36.75" customHeight="1" outlineLevel="3">
      <c r="A187" s="53" t="s">
        <v>116</v>
      </c>
      <c r="B187" s="53"/>
      <c r="C187" s="24">
        <v>10000</v>
      </c>
      <c r="D187" s="24">
        <v>10000</v>
      </c>
      <c r="E187" s="24">
        <v>2300</v>
      </c>
      <c r="F187" s="24"/>
      <c r="G187" s="43">
        <f t="shared" si="8"/>
        <v>0</v>
      </c>
      <c r="H187" s="43">
        <f t="shared" si="5"/>
        <v>0</v>
      </c>
      <c r="J187" s="12"/>
      <c r="K187" s="12"/>
      <c r="L187" s="12"/>
      <c r="M187" s="12"/>
      <c r="N187" s="12"/>
      <c r="O187" s="12"/>
      <c r="P187" s="12"/>
      <c r="Q187" s="12"/>
    </row>
    <row r="188" spans="1:17" ht="36.75" customHeight="1" outlineLevel="4">
      <c r="A188" s="56" t="s">
        <v>117</v>
      </c>
      <c r="B188" s="56"/>
      <c r="C188" s="24">
        <v>10000</v>
      </c>
      <c r="D188" s="24">
        <v>10000</v>
      </c>
      <c r="E188" s="24">
        <v>2300</v>
      </c>
      <c r="F188" s="24"/>
      <c r="G188" s="43">
        <f t="shared" si="8"/>
        <v>0</v>
      </c>
      <c r="H188" s="43">
        <f t="shared" si="5"/>
        <v>0</v>
      </c>
      <c r="J188" s="12"/>
      <c r="K188" s="12"/>
      <c r="L188" s="12"/>
      <c r="M188" s="12"/>
      <c r="N188" s="12"/>
      <c r="O188" s="12"/>
      <c r="P188" s="12"/>
      <c r="Q188" s="12"/>
    </row>
    <row r="189" spans="1:17" ht="18" outlineLevel="2">
      <c r="A189" s="51" t="s">
        <v>87</v>
      </c>
      <c r="B189" s="51"/>
      <c r="C189" s="24">
        <v>4356.5</v>
      </c>
      <c r="D189" s="24">
        <v>4411</v>
      </c>
      <c r="E189" s="24">
        <v>3851</v>
      </c>
      <c r="F189" s="24">
        <v>39.49</v>
      </c>
      <c r="G189" s="43">
        <f t="shared" si="8"/>
        <v>1.0254479356011426</v>
      </c>
      <c r="H189" s="43">
        <f t="shared" si="5"/>
        <v>0.8952618453865336</v>
      </c>
      <c r="J189" s="12"/>
      <c r="K189" s="12"/>
      <c r="L189" s="12"/>
      <c r="M189" s="12"/>
      <c r="N189" s="12"/>
      <c r="O189" s="12"/>
      <c r="P189" s="12"/>
      <c r="Q189" s="12"/>
    </row>
    <row r="190" spans="1:17" ht="18" outlineLevel="3">
      <c r="A190" s="53" t="s">
        <v>118</v>
      </c>
      <c r="B190" s="53"/>
      <c r="C190" s="24">
        <v>3200</v>
      </c>
      <c r="D190" s="24">
        <v>3215</v>
      </c>
      <c r="E190" s="24">
        <v>3215</v>
      </c>
      <c r="F190" s="24"/>
      <c r="G190" s="43">
        <f t="shared" si="8"/>
        <v>0</v>
      </c>
      <c r="H190" s="43">
        <f t="shared" si="5"/>
        <v>0</v>
      </c>
      <c r="J190" s="12"/>
      <c r="K190" s="12"/>
      <c r="L190" s="12"/>
      <c r="M190" s="12"/>
      <c r="N190" s="12"/>
      <c r="O190" s="12"/>
      <c r="P190" s="12"/>
      <c r="Q190" s="12"/>
    </row>
    <row r="191" spans="1:17" ht="15" customHeight="1" outlineLevel="3">
      <c r="A191" s="53" t="s">
        <v>91</v>
      </c>
      <c r="B191" s="53"/>
      <c r="C191" s="24">
        <v>1156.5</v>
      </c>
      <c r="D191" s="24">
        <v>1195.99</v>
      </c>
      <c r="E191" s="24">
        <v>635.99</v>
      </c>
      <c r="F191" s="24">
        <v>39.49</v>
      </c>
      <c r="G191" s="43">
        <f t="shared" si="8"/>
        <v>6.209217126055441</v>
      </c>
      <c r="H191" s="43">
        <f t="shared" si="5"/>
        <v>3.3018670724671613</v>
      </c>
      <c r="J191" s="12"/>
      <c r="K191" s="12"/>
      <c r="L191" s="12"/>
      <c r="M191" s="12"/>
      <c r="N191" s="12"/>
      <c r="O191" s="12"/>
      <c r="P191" s="12"/>
      <c r="Q191" s="12"/>
    </row>
    <row r="192" spans="1:17" ht="110.25" customHeight="1" outlineLevel="4">
      <c r="A192" s="56" t="s">
        <v>119</v>
      </c>
      <c r="B192" s="56"/>
      <c r="C192" s="24">
        <v>56.5</v>
      </c>
      <c r="D192" s="24">
        <v>95.99</v>
      </c>
      <c r="E192" s="24">
        <v>85.99</v>
      </c>
      <c r="F192" s="24">
        <v>39.49</v>
      </c>
      <c r="G192" s="43">
        <f t="shared" si="8"/>
        <v>45.923944644726134</v>
      </c>
      <c r="H192" s="43">
        <f t="shared" si="5"/>
        <v>41.13970205229712</v>
      </c>
      <c r="J192" s="12"/>
      <c r="K192" s="12"/>
      <c r="L192" s="12"/>
      <c r="M192" s="12"/>
      <c r="N192" s="12"/>
      <c r="O192" s="12"/>
      <c r="P192" s="12"/>
      <c r="Q192" s="12"/>
    </row>
    <row r="193" spans="1:17" ht="18" outlineLevel="4">
      <c r="A193" s="56" t="s">
        <v>92</v>
      </c>
      <c r="B193" s="56"/>
      <c r="C193" s="24">
        <v>1100</v>
      </c>
      <c r="D193" s="24">
        <v>1100</v>
      </c>
      <c r="E193" s="24">
        <v>550</v>
      </c>
      <c r="F193" s="24"/>
      <c r="G193" s="43">
        <f t="shared" si="8"/>
        <v>0</v>
      </c>
      <c r="H193" s="43">
        <f t="shared" si="5"/>
        <v>0</v>
      </c>
      <c r="J193" s="12"/>
      <c r="K193" s="12"/>
      <c r="L193" s="12"/>
      <c r="M193" s="12"/>
      <c r="N193" s="12"/>
      <c r="O193" s="12"/>
      <c r="P193" s="12"/>
      <c r="Q193" s="12"/>
    </row>
    <row r="194" spans="1:17" s="7" customFormat="1" ht="17.25" outlineLevel="1">
      <c r="A194" s="58" t="s">
        <v>93</v>
      </c>
      <c r="B194" s="58"/>
      <c r="C194" s="26">
        <v>5434</v>
      </c>
      <c r="D194" s="26">
        <v>7717.75</v>
      </c>
      <c r="E194" s="26">
        <v>2923.23</v>
      </c>
      <c r="F194" s="26">
        <v>472.46</v>
      </c>
      <c r="G194" s="22">
        <f t="shared" si="8"/>
        <v>16.162258871180164</v>
      </c>
      <c r="H194" s="22">
        <f t="shared" si="5"/>
        <v>6.121732370185611</v>
      </c>
      <c r="J194" s="14"/>
      <c r="K194" s="14"/>
      <c r="L194" s="14"/>
      <c r="M194" s="14"/>
      <c r="N194" s="14"/>
      <c r="O194" s="14"/>
      <c r="P194" s="14"/>
      <c r="Q194" s="14"/>
    </row>
    <row r="195" spans="1:17" ht="18" outlineLevel="2">
      <c r="A195" s="51" t="s">
        <v>120</v>
      </c>
      <c r="B195" s="51"/>
      <c r="C195" s="24">
        <v>5434</v>
      </c>
      <c r="D195" s="24">
        <v>7717.75</v>
      </c>
      <c r="E195" s="24">
        <v>2923.23</v>
      </c>
      <c r="F195" s="24">
        <v>472.46</v>
      </c>
      <c r="G195" s="43">
        <f t="shared" si="8"/>
        <v>16.162258871180164</v>
      </c>
      <c r="H195" s="43">
        <f t="shared" si="5"/>
        <v>6.121732370185611</v>
      </c>
      <c r="J195" s="12"/>
      <c r="K195" s="12"/>
      <c r="L195" s="12"/>
      <c r="M195" s="12"/>
      <c r="N195" s="12"/>
      <c r="O195" s="12"/>
      <c r="P195" s="12"/>
      <c r="Q195" s="12"/>
    </row>
    <row r="196" spans="1:17" ht="38.25" customHeight="1" outlineLevel="3">
      <c r="A196" s="53" t="s">
        <v>121</v>
      </c>
      <c r="B196" s="53"/>
      <c r="C196" s="24">
        <v>5434</v>
      </c>
      <c r="D196" s="24">
        <v>7717.75</v>
      </c>
      <c r="E196" s="24">
        <v>2923.23</v>
      </c>
      <c r="F196" s="24">
        <v>472.46</v>
      </c>
      <c r="G196" s="43">
        <f t="shared" si="8"/>
        <v>16.162258871180164</v>
      </c>
      <c r="H196" s="43">
        <f t="shared" si="5"/>
        <v>6.121732370185611</v>
      </c>
      <c r="J196" s="12"/>
      <c r="K196" s="12"/>
      <c r="L196" s="12"/>
      <c r="M196" s="12"/>
      <c r="N196" s="12"/>
      <c r="O196" s="12"/>
      <c r="P196" s="12"/>
      <c r="Q196" s="12"/>
    </row>
    <row r="197" spans="1:17" ht="18" outlineLevel="4">
      <c r="A197" s="56" t="s">
        <v>122</v>
      </c>
      <c r="B197" s="56"/>
      <c r="C197" s="24">
        <v>1510</v>
      </c>
      <c r="D197" s="24">
        <v>2010.75</v>
      </c>
      <c r="E197" s="24">
        <v>550</v>
      </c>
      <c r="F197" s="24"/>
      <c r="G197" s="43">
        <f t="shared" si="8"/>
        <v>0</v>
      </c>
      <c r="H197" s="43">
        <f t="shared" si="5"/>
        <v>0</v>
      </c>
      <c r="J197" s="12"/>
      <c r="K197" s="12"/>
      <c r="L197" s="12"/>
      <c r="M197" s="12"/>
      <c r="N197" s="12"/>
      <c r="O197" s="12"/>
      <c r="P197" s="12"/>
      <c r="Q197" s="12"/>
    </row>
    <row r="198" spans="1:17" ht="18" outlineLevel="4">
      <c r="A198" s="56" t="s">
        <v>123</v>
      </c>
      <c r="B198" s="56"/>
      <c r="C198" s="24">
        <v>1988</v>
      </c>
      <c r="D198" s="24">
        <v>2018</v>
      </c>
      <c r="E198" s="24">
        <v>920</v>
      </c>
      <c r="F198" s="24">
        <v>472.46</v>
      </c>
      <c r="G198" s="43">
        <f t="shared" si="8"/>
        <v>51.35434782608696</v>
      </c>
      <c r="H198" s="43">
        <f t="shared" si="5"/>
        <v>23.41228939544103</v>
      </c>
      <c r="J198" s="12"/>
      <c r="K198" s="12"/>
      <c r="L198" s="12"/>
      <c r="M198" s="12"/>
      <c r="N198" s="12"/>
      <c r="O198" s="12"/>
      <c r="P198" s="12"/>
      <c r="Q198" s="12"/>
    </row>
    <row r="199" spans="1:17" ht="37.5" customHeight="1" outlineLevel="4">
      <c r="A199" s="56" t="s">
        <v>124</v>
      </c>
      <c r="B199" s="56"/>
      <c r="C199" s="24">
        <v>1936</v>
      </c>
      <c r="D199" s="24">
        <v>3689</v>
      </c>
      <c r="E199" s="24">
        <v>1513</v>
      </c>
      <c r="F199" s="24"/>
      <c r="G199" s="43">
        <f t="shared" si="8"/>
        <v>0</v>
      </c>
      <c r="H199" s="43">
        <f t="shared" si="5"/>
        <v>0</v>
      </c>
      <c r="J199" s="12"/>
      <c r="K199" s="12"/>
      <c r="L199" s="12"/>
      <c r="M199" s="12"/>
      <c r="N199" s="12"/>
      <c r="O199" s="12"/>
      <c r="P199" s="12"/>
      <c r="Q199" s="12"/>
    </row>
    <row r="200" spans="1:17" ht="17.25">
      <c r="A200" s="59" t="s">
        <v>133</v>
      </c>
      <c r="B200" s="59"/>
      <c r="C200" s="27">
        <f>C144+C133+C115</f>
        <v>68351.4</v>
      </c>
      <c r="D200" s="27">
        <f>D144+D133+D115</f>
        <v>74071.01000000001</v>
      </c>
      <c r="E200" s="27">
        <f>E144+E133+E115</f>
        <v>30325.46</v>
      </c>
      <c r="F200" s="27">
        <f>F144+F133+F115</f>
        <v>3389</v>
      </c>
      <c r="G200" s="28">
        <f t="shared" si="8"/>
        <v>11.175428171575962</v>
      </c>
      <c r="H200" s="19">
        <f>F200/D200*100</f>
        <v>4.5753392589084445</v>
      </c>
      <c r="J200" s="9"/>
      <c r="K200" s="9"/>
      <c r="L200" s="9"/>
      <c r="M200" s="9"/>
      <c r="N200" s="9"/>
      <c r="O200" s="9"/>
      <c r="P200" s="9"/>
      <c r="Q200" s="12"/>
    </row>
    <row r="201" spans="1:17" ht="18">
      <c r="A201" s="60" t="s">
        <v>134</v>
      </c>
      <c r="B201" s="60"/>
      <c r="C201" s="29"/>
      <c r="D201" s="29"/>
      <c r="E201" s="29"/>
      <c r="F201" s="30">
        <f>F202</f>
        <v>-48.7</v>
      </c>
      <c r="G201" s="31"/>
      <c r="H201" s="31"/>
      <c r="J201" s="12"/>
      <c r="K201" s="12"/>
      <c r="L201" s="12"/>
      <c r="M201" s="12"/>
      <c r="N201" s="12"/>
      <c r="O201" s="12"/>
      <c r="P201" s="12"/>
      <c r="Q201" s="12"/>
    </row>
    <row r="202" spans="1:17" s="7" customFormat="1" ht="17.25">
      <c r="A202" s="58" t="s">
        <v>93</v>
      </c>
      <c r="B202" s="58"/>
      <c r="C202" s="32"/>
      <c r="D202" s="32"/>
      <c r="E202" s="32"/>
      <c r="F202" s="33">
        <f>F203</f>
        <v>-48.7</v>
      </c>
      <c r="G202" s="44"/>
      <c r="H202" s="44"/>
      <c r="J202" s="14"/>
      <c r="K202" s="14"/>
      <c r="L202" s="14"/>
      <c r="M202" s="14"/>
      <c r="N202" s="14"/>
      <c r="O202" s="14"/>
      <c r="P202" s="14"/>
      <c r="Q202" s="14"/>
    </row>
    <row r="203" spans="1:17" s="6" customFormat="1" ht="18">
      <c r="A203" s="51" t="s">
        <v>135</v>
      </c>
      <c r="B203" s="51"/>
      <c r="C203" s="34"/>
      <c r="D203" s="34"/>
      <c r="E203" s="34"/>
      <c r="F203" s="35">
        <f>F204</f>
        <v>-48.7</v>
      </c>
      <c r="G203" s="34"/>
      <c r="H203" s="34"/>
      <c r="J203" s="15"/>
      <c r="K203" s="15"/>
      <c r="L203" s="15"/>
      <c r="M203" s="15"/>
      <c r="N203" s="15"/>
      <c r="O203" s="15"/>
      <c r="P203" s="15"/>
      <c r="Q203" s="15"/>
    </row>
    <row r="204" spans="1:8" ht="34.5" customHeight="1">
      <c r="A204" s="53" t="s">
        <v>138</v>
      </c>
      <c r="B204" s="53"/>
      <c r="C204" s="36"/>
      <c r="D204" s="36"/>
      <c r="E204" s="36"/>
      <c r="F204" s="35">
        <v>-48.7</v>
      </c>
      <c r="G204" s="45"/>
      <c r="H204" s="45"/>
    </row>
    <row r="205" spans="1:8" ht="17.25">
      <c r="A205" s="59" t="s">
        <v>137</v>
      </c>
      <c r="B205" s="59"/>
      <c r="C205" s="27">
        <f>C200+C201</f>
        <v>68351.4</v>
      </c>
      <c r="D205" s="27">
        <f>D200+D201</f>
        <v>74071.01000000001</v>
      </c>
      <c r="E205" s="27">
        <f>E200+E201</f>
        <v>30325.46</v>
      </c>
      <c r="F205" s="27">
        <f>F200+F201</f>
        <v>3340.3</v>
      </c>
      <c r="G205" s="28">
        <f>F205/E205*100</f>
        <v>11.014837037921273</v>
      </c>
      <c r="H205" s="19">
        <f>F205/D205*100</f>
        <v>4.509591539254021</v>
      </c>
    </row>
    <row r="206" spans="1:8" ht="17.25">
      <c r="A206" s="59" t="s">
        <v>136</v>
      </c>
      <c r="B206" s="59"/>
      <c r="C206" s="27">
        <f>C205+C114</f>
        <v>781590.5000000001</v>
      </c>
      <c r="D206" s="27">
        <f>D205+D114</f>
        <v>795102.6799999999</v>
      </c>
      <c r="E206" s="27">
        <f>E205+E114</f>
        <v>231471.77</v>
      </c>
      <c r="F206" s="27">
        <f>F205+F114</f>
        <v>165760.43</v>
      </c>
      <c r="G206" s="28">
        <f>F206/E206*100</f>
        <v>71.611510120651</v>
      </c>
      <c r="H206" s="19">
        <f>F206/D206*100</f>
        <v>20.84767592532829</v>
      </c>
    </row>
    <row r="207" spans="1:8" ht="15">
      <c r="A207" s="8"/>
      <c r="B207" s="8"/>
      <c r="C207" s="9"/>
      <c r="D207" s="9"/>
      <c r="E207" s="9"/>
      <c r="F207" s="9"/>
      <c r="G207" s="10"/>
      <c r="H207" s="10"/>
    </row>
    <row r="209" spans="1:9" ht="18">
      <c r="A209" s="46" t="s">
        <v>140</v>
      </c>
      <c r="B209" s="46"/>
      <c r="C209" s="46"/>
      <c r="D209" s="37"/>
      <c r="E209" s="37"/>
      <c r="F209" s="47" t="s">
        <v>145</v>
      </c>
      <c r="G209" s="47"/>
      <c r="H209" s="38"/>
      <c r="I209" s="39"/>
    </row>
    <row r="210" spans="1:9" ht="18">
      <c r="A210" s="40"/>
      <c r="B210" s="41"/>
      <c r="C210" s="42"/>
      <c r="D210" s="42"/>
      <c r="E210" s="42"/>
      <c r="F210" s="42"/>
      <c r="G210" s="40"/>
      <c r="H210" s="40"/>
      <c r="I210" s="39"/>
    </row>
    <row r="211" spans="1:9" ht="18">
      <c r="A211" s="40"/>
      <c r="B211" s="41"/>
      <c r="C211" s="42"/>
      <c r="D211" s="42"/>
      <c r="E211" s="42"/>
      <c r="F211" s="42"/>
      <c r="G211" s="40"/>
      <c r="H211" s="40"/>
      <c r="I211" s="39"/>
    </row>
  </sheetData>
  <sheetProtection/>
  <mergeCells count="212">
    <mergeCell ref="A205:B205"/>
    <mergeCell ref="A190:B190"/>
    <mergeCell ref="A191:B191"/>
    <mergeCell ref="A192:B192"/>
    <mergeCell ref="A193:B193"/>
    <mergeCell ref="A206:B206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194:B194"/>
    <mergeCell ref="A181:B181"/>
    <mergeCell ref="A182:B182"/>
    <mergeCell ref="A183:B183"/>
    <mergeCell ref="A195:B195"/>
    <mergeCell ref="A184:B184"/>
    <mergeCell ref="A185:B185"/>
    <mergeCell ref="A186:B186"/>
    <mergeCell ref="A187:B187"/>
    <mergeCell ref="A188:B188"/>
    <mergeCell ref="A189:B189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42:B142"/>
    <mergeCell ref="A143:B143"/>
    <mergeCell ref="A144:B144"/>
    <mergeCell ref="A139:B139"/>
    <mergeCell ref="A140:B140"/>
    <mergeCell ref="A141:B141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5:B115"/>
    <mergeCell ref="A116:B116"/>
    <mergeCell ref="A117:B117"/>
    <mergeCell ref="A105:B105"/>
    <mergeCell ref="A106:B106"/>
    <mergeCell ref="A107:B107"/>
    <mergeCell ref="A108:B108"/>
    <mergeCell ref="A109:B109"/>
    <mergeCell ref="A110:B110"/>
    <mergeCell ref="A114:B114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F1:G1"/>
    <mergeCell ref="F4:F6"/>
    <mergeCell ref="A8:B8"/>
    <mergeCell ref="A9:B9"/>
    <mergeCell ref="A10:B10"/>
    <mergeCell ref="C4:C6"/>
    <mergeCell ref="D4:D6"/>
    <mergeCell ref="E4:E6"/>
    <mergeCell ref="A4:B6"/>
    <mergeCell ref="A7:B7"/>
    <mergeCell ref="A209:C209"/>
    <mergeCell ref="F209:G209"/>
    <mergeCell ref="A2:G2"/>
    <mergeCell ref="A11:B11"/>
    <mergeCell ref="A12:B12"/>
    <mergeCell ref="A13:B13"/>
    <mergeCell ref="G4:H4"/>
    <mergeCell ref="G5:G6"/>
    <mergeCell ref="H5:H6"/>
    <mergeCell ref="A14:B14"/>
  </mergeCells>
  <printOptions/>
  <pageMargins left="0.3937007874015748" right="0.3937007874015748" top="0.3937007874015748" bottom="0.3937007874015748" header="0.3937007874015748" footer="0.3937007874015748"/>
  <pageSetup fitToHeight="4" fitToWidth="1" horizontalDpi="600" verticalDpi="600" orientation="portrait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2021-05-11T08:32:24Z</cp:lastPrinted>
  <dcterms:created xsi:type="dcterms:W3CDTF">2021-04-16T07:41:48Z</dcterms:created>
  <dcterms:modified xsi:type="dcterms:W3CDTF">2021-05-11T08:32:50Z</dcterms:modified>
  <cp:category/>
  <cp:version/>
  <cp:contentType/>
  <cp:contentStatus/>
  <cp:revision>1</cp:revision>
</cp:coreProperties>
</file>