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" sheetId="9" r:id="rId1"/>
  </sheets>
  <definedNames>
    <definedName name="Print_Area" localSheetId="0">фінплан!$A$1:$J$123</definedName>
    <definedName name="Print_Titles" localSheetId="0">фінплан!$33:$34</definedName>
  </definedNames>
  <calcPr calcId="152511" refMode="R1C1"/>
</workbook>
</file>

<file path=xl/calcChain.xml><?xml version="1.0" encoding="utf-8"?>
<calcChain xmlns="http://schemas.openxmlformats.org/spreadsheetml/2006/main">
  <c r="I85" i="9" l="1"/>
  <c r="H85" i="9"/>
  <c r="F71" i="9"/>
  <c r="F100" i="9"/>
  <c r="J100" i="9"/>
  <c r="H100" i="9"/>
  <c r="G100" i="9"/>
  <c r="I71" i="9"/>
  <c r="H54" i="9"/>
  <c r="H73" i="9" s="1"/>
  <c r="H93" i="9" s="1"/>
  <c r="H92" i="9" s="1"/>
  <c r="F54" i="9"/>
  <c r="F73" i="9" s="1"/>
  <c r="F93" i="9" s="1"/>
  <c r="F92" i="9" s="1"/>
  <c r="C41" i="9"/>
  <c r="C40" i="9" s="1"/>
  <c r="D41" i="9"/>
  <c r="D40" i="9"/>
  <c r="E41" i="9"/>
  <c r="E40" i="9" s="1"/>
  <c r="F41" i="9"/>
  <c r="F40" i="9"/>
  <c r="G41" i="9"/>
  <c r="G40" i="9" s="1"/>
  <c r="H41" i="9"/>
  <c r="H40" i="9"/>
  <c r="I41" i="9"/>
  <c r="I40" i="9" s="1"/>
  <c r="J41" i="9"/>
  <c r="J40" i="9"/>
  <c r="C54" i="9"/>
  <c r="D54" i="9"/>
  <c r="D73" i="9" s="1"/>
  <c r="D75" i="9" s="1"/>
  <c r="E54" i="9"/>
  <c r="E73" i="9" s="1"/>
  <c r="E75" i="9" s="1"/>
  <c r="G54" i="9"/>
  <c r="I54" i="9"/>
  <c r="I73" i="9"/>
  <c r="I93" i="9"/>
  <c r="I92" i="9" s="1"/>
  <c r="J54" i="9"/>
  <c r="C71" i="9"/>
  <c r="D71" i="9"/>
  <c r="E71" i="9"/>
  <c r="G71" i="9"/>
  <c r="G93" i="9"/>
  <c r="G92" i="9" s="1"/>
  <c r="H71" i="9"/>
  <c r="J71" i="9"/>
  <c r="J73" i="9" s="1"/>
  <c r="J93" i="9" s="1"/>
  <c r="C100" i="9"/>
  <c r="C92" i="9"/>
  <c r="D100" i="9"/>
  <c r="D92" i="9" s="1"/>
  <c r="E100" i="9"/>
  <c r="E92" i="9" s="1"/>
  <c r="C105" i="9"/>
  <c r="D105" i="9"/>
  <c r="E105" i="9"/>
  <c r="F105" i="9"/>
  <c r="G105" i="9"/>
  <c r="H105" i="9"/>
  <c r="I105" i="9"/>
  <c r="J105" i="9"/>
  <c r="C114" i="9"/>
  <c r="D114" i="9"/>
  <c r="E114" i="9"/>
  <c r="F114" i="9"/>
  <c r="G114" i="9"/>
  <c r="H114" i="9"/>
  <c r="I114" i="9"/>
  <c r="J114" i="9"/>
</calcChain>
</file>

<file path=xl/sharedStrings.xml><?xml version="1.0" encoding="utf-8"?>
<sst xmlns="http://schemas.openxmlformats.org/spreadsheetml/2006/main" count="228" uniqueCount="225">
  <si>
    <t>ПОГОДЖЕНО ____________________________</t>
  </si>
  <si>
    <t>Додаток 1</t>
  </si>
  <si>
    <t>Начальник управління _____________________Тарас ФІЦАК</t>
  </si>
  <si>
    <t>до Порядку складання, затвердження та контролю за виконанням</t>
  </si>
  <si>
    <t>_______________________________Калуської міської ради</t>
  </si>
  <si>
    <t>фінансових планів  комунальних підприємств</t>
  </si>
  <si>
    <t>(головний розпорядник коштів)</t>
  </si>
  <si>
    <t>міської ради</t>
  </si>
  <si>
    <t>"____" ________________ 202 ___р.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</si>
  <si>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</si>
  <si>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</si>
  <si>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____________________Богдан БІЛЕЦЬКИЙ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</si>
  <si>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</si>
  <si>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</si>
  <si>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</si>
  <si>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 xml:space="preserve"> ___________________________________</t>
  </si>
  <si>
    <t xml:space="preserve"> "_____" __________________ 202 ____ р.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</si>
  <si>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</si>
  <si>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</si>
  <si>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</si>
  <si>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</si>
  <si>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>Комунальне підприємство "Калушавтодор"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</si>
  <si>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</si>
  <si>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</si>
  <si>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</si>
  <si>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</si>
  <si>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Івано-Франківська</t>
  </si>
  <si>
    <t>за КОАТУУ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</si>
  <si>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</si>
  <si>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житлово-комунального господарства</t>
  </si>
  <si>
    <t>за СПОДУ</t>
  </si>
  <si>
    <t xml:space="preserve">Галузь     </t>
  </si>
  <si>
    <t>Житлово-комунальне господарство</t>
  </si>
  <si>
    <t>за ЗКГНГ</t>
  </si>
  <si>
    <t xml:space="preserve">Вид економічної діяльності    </t>
  </si>
  <si>
    <t>Утримання доріг, площ і тротуарів</t>
  </si>
  <si>
    <t xml:space="preserve">за  КВЕД  </t>
  </si>
  <si>
    <t>52.21</t>
  </si>
  <si>
    <t>Одиниця виміру: тис.грн.</t>
  </si>
  <si>
    <t>Форма власності</t>
  </si>
  <si>
    <t>Комунальна</t>
  </si>
  <si>
    <t xml:space="preserve">Чисельність працівників  </t>
  </si>
  <si>
    <t xml:space="preserve">Місцезнаходження  </t>
  </si>
  <si>
    <t>м. Калуш, вул. Долинська, 44 А</t>
  </si>
  <si>
    <t xml:space="preserve">Телефон </t>
  </si>
  <si>
    <t>6-04-88</t>
  </si>
  <si>
    <t xml:space="preserve">Прізвище та ініціали керівника  </t>
  </si>
  <si>
    <t>Скибіцький Роман Євгенійович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</si>
  <si>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</si>
  <si>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</si>
  <si>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</si>
  <si>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попереднього року</t>
  </si>
  <si>
    <t xml:space="preserve"> План поточного року</t>
  </si>
  <si>
    <t>Факт поточного року (прогноз)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</si>
  <si>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</si>
  <si>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</si>
  <si>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</si>
  <si>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</si>
  <si>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</si>
  <si>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</si>
  <si>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</si>
  <si>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</si>
  <si>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</si>
  <si>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</si>
  <si>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</si>
  <si>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</si>
  <si>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</si>
  <si>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</si>
  <si>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</si>
  <si>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</si>
  <si>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</si>
  <si>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</si>
  <si>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</si>
  <si>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t>007</t>
  </si>
  <si>
    <t>Дохід від участі в капіталі (розшифрування)</t>
  </si>
  <si>
    <t>008</t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</si>
  <si>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</si>
  <si>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</si>
  <si>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</si>
  <si>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</si>
  <si>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</si>
  <si>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</si>
  <si>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</si>
  <si>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(Програма)</t>
  </si>
  <si>
    <t>012/1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</si>
  <si>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</si>
  <si>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</si>
  <si>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</si>
  <si>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</si>
  <si>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</si>
  <si>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</si>
  <si>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t>015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</si>
  <si>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</si>
  <si>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</si>
  <si>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</si>
  <si>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</si>
  <si>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витрати на консалтингові послуги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</si>
  <si>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</si>
  <si>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</si>
  <si>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</si>
  <si>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</si>
  <si>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</si>
  <si>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</si>
  <si>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t>016/5</t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</si>
  <si>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</si>
  <si>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</si>
  <si>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</si>
  <si>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t>018</t>
  </si>
  <si>
    <t>019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</si>
  <si>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</si>
  <si>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</si>
  <si>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</si>
  <si>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</si>
  <si>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</si>
  <si>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</si>
  <si>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</si>
  <si>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</si>
  <si>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</si>
  <si>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</si>
  <si>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</si>
  <si>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</si>
  <si>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</si>
  <si>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</si>
  <si>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</si>
  <si>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</si>
  <si>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</si>
  <si>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</si>
  <si>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</si>
  <si>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</si>
  <si>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</si>
  <si>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</si>
  <si>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</si>
  <si>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</si>
  <si>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</si>
  <si>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</si>
  <si>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</si>
  <si>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</si>
  <si>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</si>
  <si>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</si>
  <si>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</si>
  <si>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</si>
  <si>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</si>
  <si>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</si>
  <si>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</si>
  <si>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</si>
  <si>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</si>
  <si>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</si>
  <si>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</si>
  <si>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</si>
  <si>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</si>
  <si>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</si>
  <si>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</si>
  <si>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</si>
  <si>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</si>
  <si>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</si>
  <si>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</si>
  <si>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</si>
  <si>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</si>
  <si>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</si>
  <si>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</si>
  <si>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</si>
  <si>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</si>
  <si>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</si>
  <si>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</si>
  <si>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</si>
  <si>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</si>
  <si>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</si>
  <si>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</si>
  <si>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</si>
  <si>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</si>
  <si>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</si>
  <si>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</si>
  <si>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</si>
  <si>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</si>
  <si>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</si>
  <si>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</si>
  <si>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</si>
  <si>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</si>
  <si>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</si>
  <si>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</si>
  <si>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</si>
  <si>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</si>
  <si>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</si>
  <si>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</si>
  <si>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</si>
  <si>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</si>
  <si>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</si>
  <si>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</si>
  <si>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</si>
  <si>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</si>
  <si>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</si>
  <si>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</si>
  <si>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 xml:space="preserve">місцеві податки та збори </t>
  </si>
  <si>
    <t>041/1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</si>
  <si>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</si>
  <si>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t>041/2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</si>
  <si>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</si>
  <si>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</si>
  <si>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</si>
  <si>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</si>
  <si>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</si>
  <si>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</si>
  <si>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</si>
  <si>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</si>
  <si>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</si>
  <si>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Директор   _________________                                                 __________________                                                              ____________________</t>
  </si>
  <si>
    <t>___________________</t>
  </si>
  <si>
    <t>Роман СКИБІЦЬКИЙ</t>
  </si>
  <si>
    <t xml:space="preserve">    (підпис) </t>
  </si>
  <si>
    <t>(ініціали, прізвище)</t>
  </si>
  <si>
    <t xml:space="preserve">Головний бухгалтер _________________       </t>
  </si>
  <si>
    <t>_______________________________</t>
  </si>
  <si>
    <t>Тетяна САСНИК</t>
  </si>
  <si>
    <t xml:space="preserve"> (підпис) </t>
  </si>
  <si>
    <t>М.П.</t>
  </si>
  <si>
    <t>__________________________</t>
  </si>
  <si>
    <r>
      <t xml:space="preserve">                            </t>
    </r>
    <r>
      <rPr>
        <u/>
        <sz val="14"/>
        <rFont val="Arial"/>
        <family val="2"/>
        <charset val="204"/>
      </rPr>
      <t>Людмила КРАВЧУК</t>
    </r>
  </si>
  <si>
    <t>Головний економіст</t>
  </si>
  <si>
    <t xml:space="preserve">                            (підпис)</t>
  </si>
  <si>
    <t xml:space="preserve">Інші витрати </t>
  </si>
  <si>
    <t>ЗМІНИ ДО ФІНАНСОВОГО ПЛАНУ ПІДПРИЄМСТВА НА  2025 рік</t>
  </si>
  <si>
    <t>у тому числі за основними видами діяльності згідно з КВЕД (3110 Придбання обладнання і предметів довгострокового користування)</t>
  </si>
  <si>
    <r>
      <t xml:space="preserve">Інші фінансові доходи </t>
    </r>
    <r>
      <rPr>
        <i/>
        <sz val="12"/>
        <rFont val="Arial"/>
        <family val="2"/>
        <charset val="204"/>
      </rPr>
      <t>(статутні)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</si>
  <si>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(статутні)</t>
    </r>
  </si>
  <si>
    <t>29.07. 2025  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</si>
</sst>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7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 Narrow"/>
      <family val="2"/>
      <charset val="204"/>
    </font>
    <font>
      <sz val="12"/>
      <color indexed="9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family val="2"/>
      <charset val="204"/>
    </font>
    <font>
      <b/>
      <i/>
      <sz val="14"/>
      <name val="Arial"/>
      <family val="2"/>
      <charset val="204"/>
    </font>
    <font>
      <u/>
      <sz val="14"/>
      <name val="Arial"/>
      <family val="2"/>
      <charset val="204"/>
    </font>
    <font>
      <sz val="12"/>
      <color rgb="FFFF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0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7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0" applyFont="1" applyFill="1" applyBorder="1" applyAlignment="1"/>
    <xf numFmtId="0" fontId="1" fillId="2" borderId="0" xfId="0" applyFont="1" applyFill="1" applyAlignment="1">
      <alignment horizontal="center"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7" fillId="2" borderId="6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wrapText="1"/>
    </xf>
    <xf numFmtId="0" fontId="7" fillId="2" borderId="8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/>
    </xf>
    <xf numFmtId="49" fontId="7" fillId="2" borderId="8" xfId="0" applyNumberFormat="1" applyFont="1" applyFill="1" applyBorder="1"/>
    <xf numFmtId="0" fontId="7" fillId="2" borderId="3" xfId="0" applyFont="1" applyFill="1" applyBorder="1"/>
    <xf numFmtId="0" fontId="20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vertical="center"/>
    </xf>
    <xf numFmtId="164" fontId="18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vertical="center"/>
    </xf>
    <xf numFmtId="164" fontId="7" fillId="4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/>
    <xf numFmtId="2" fontId="7" fillId="3" borderId="4" xfId="0" applyNumberFormat="1" applyFont="1" applyFill="1" applyBorder="1"/>
    <xf numFmtId="49" fontId="7" fillId="3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/>
    </xf>
    <xf numFmtId="2" fontId="4" fillId="5" borderId="4" xfId="0" applyNumberFormat="1" applyFont="1" applyFill="1" applyBorder="1"/>
    <xf numFmtId="2" fontId="7" fillId="5" borderId="4" xfId="0" applyNumberFormat="1" applyFont="1" applyFill="1" applyBorder="1"/>
    <xf numFmtId="0" fontId="7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64" fontId="7" fillId="4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49" fontId="22" fillId="2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vertical="center" wrapText="1"/>
    </xf>
    <xf numFmtId="49" fontId="23" fillId="3" borderId="4" xfId="0" applyNumberFormat="1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vertical="center" wrapText="1"/>
    </xf>
    <xf numFmtId="164" fontId="25" fillId="6" borderId="4" xfId="0" applyNumberFormat="1" applyFont="1" applyFill="1" applyBorder="1" applyAlignment="1">
      <alignment vertical="center" wrapText="1"/>
    </xf>
    <xf numFmtId="0" fontId="7" fillId="7" borderId="4" xfId="0" applyFont="1" applyFill="1" applyBorder="1" applyAlignment="1">
      <alignment vertical="center" wrapText="1"/>
    </xf>
    <xf numFmtId="49" fontId="7" fillId="7" borderId="4" xfId="0" applyNumberFormat="1" applyFont="1" applyFill="1" applyBorder="1" applyAlignment="1">
      <alignment horizontal="center" vertical="center"/>
    </xf>
    <xf numFmtId="2" fontId="4" fillId="7" borderId="4" xfId="0" applyNumberFormat="1" applyFont="1" applyFill="1" applyBorder="1" applyAlignment="1">
      <alignment vertical="center"/>
    </xf>
    <xf numFmtId="2" fontId="7" fillId="7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vertical="center"/>
    </xf>
    <xf numFmtId="0" fontId="7" fillId="7" borderId="4" xfId="0" applyFont="1" applyFill="1" applyBorder="1" applyAlignment="1">
      <alignment horizontal="left" vertical="center" wrapText="1"/>
    </xf>
    <xf numFmtId="164" fontId="4" fillId="7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vertical="center"/>
    </xf>
    <xf numFmtId="0" fontId="26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18" fillId="2" borderId="0" xfId="0" applyFont="1" applyFill="1" applyAlignment="1">
      <alignment horizontal="left" vertical="center"/>
    </xf>
    <xf numFmtId="2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/>
    <xf numFmtId="165" fontId="4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4" fontId="4" fillId="8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4" xfId="0" applyNumberFormat="1" applyFont="1" applyFill="1" applyBorder="1" applyAlignment="1">
      <alignment vertical="center"/>
    </xf>
    <xf numFmtId="164" fontId="29" fillId="4" borderId="4" xfId="0" applyNumberFormat="1" applyFont="1" applyFill="1" applyBorder="1" applyAlignment="1">
      <alignment vertical="center"/>
    </xf>
    <xf numFmtId="0" fontId="19" fillId="6" borderId="4" xfId="0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/>
    </xf>
    <xf numFmtId="2" fontId="4" fillId="6" borderId="4" xfId="0" applyNumberFormat="1" applyFont="1" applyFill="1" applyBorder="1" applyAlignment="1">
      <alignment vertical="center"/>
    </xf>
    <xf numFmtId="0" fontId="23" fillId="6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49" fontId="5" fillId="6" borderId="4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22" fillId="5" borderId="4" xfId="0" applyNumberFormat="1" applyFont="1" applyFill="1" applyBorder="1" applyAlignment="1">
      <alignment horizontal="center" vertical="center"/>
    </xf>
    <xf numFmtId="164" fontId="30" fillId="2" borderId="4" xfId="0" applyNumberFormat="1" applyFont="1" applyFill="1" applyBorder="1" applyAlignment="1">
      <alignment horizontal="right" vertical="center" wrapText="1"/>
    </xf>
    <xf numFmtId="4" fontId="7" fillId="5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0" fontId="5" fillId="9" borderId="4" xfId="0" applyFont="1" applyFill="1" applyBorder="1" applyAlignment="1">
      <alignment horizontal="center" vertical="center" wrapText="1"/>
    </xf>
    <xf numFmtId="49" fontId="5" fillId="9" borderId="4" xfId="0" applyNumberFormat="1" applyFont="1" applyFill="1" applyBorder="1" applyAlignment="1">
      <alignment horizontal="center" vertical="center"/>
    </xf>
    <xf numFmtId="164" fontId="5" fillId="9" borderId="4" xfId="0" applyNumberFormat="1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vertical="center" wrapText="1"/>
    </xf>
    <xf numFmtId="164" fontId="7" fillId="8" borderId="4" xfId="0" applyNumberFormat="1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4" fontId="7" fillId="8" borderId="4" xfId="0" applyNumberFormat="1" applyFont="1" applyFill="1" applyBorder="1" applyAlignment="1">
      <alignment horizontal="center" vertical="center" wrapText="1"/>
    </xf>
    <xf numFmtId="164" fontId="19" fillId="9" borderId="4" xfId="0" applyNumberFormat="1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left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right" vertical="center" wrapText="1"/>
    </xf>
    <xf numFmtId="164" fontId="11" fillId="2" borderId="7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8" fillId="2" borderId="1" xfId="0" applyFont="1" applyFill="1" applyBorder="1" applyAlignment="1"/>
    <xf numFmtId="0" fontId="32" fillId="2" borderId="1" xfId="0" applyFont="1" applyFill="1" applyBorder="1" applyAlignment="1"/>
    <xf numFmtId="0" fontId="7" fillId="2" borderId="0" xfId="0" applyFont="1" applyFill="1" applyBorder="1" applyAlignment="1">
      <alignment wrapText="1"/>
    </xf>
    <xf numFmtId="9" fontId="4" fillId="4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/>
    </xf>
    <xf numFmtId="9" fontId="7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vertical="center"/>
    </xf>
    <xf numFmtId="164" fontId="33" fillId="2" borderId="0" xfId="0" applyNumberFormat="1" applyFont="1" applyFill="1" applyAlignment="1">
      <alignment horizontal="center"/>
    </xf>
    <xf numFmtId="0" fontId="3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2" fontId="7" fillId="2" borderId="4" xfId="0" applyNumberFormat="1" applyFont="1" applyFill="1" applyBorder="1"/>
    <xf numFmtId="2" fontId="2" fillId="3" borderId="4" xfId="0" applyNumberFormat="1" applyFont="1" applyFill="1" applyBorder="1" applyAlignment="1">
      <alignment vertical="center"/>
    </xf>
    <xf numFmtId="2" fontId="7" fillId="4" borderId="4" xfId="0" applyNumberFormat="1" applyFont="1" applyFill="1" applyBorder="1"/>
    <xf numFmtId="2" fontId="7" fillId="2" borderId="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right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2" fontId="4" fillId="6" borderId="4" xfId="0" applyNumberFormat="1" applyFont="1" applyFill="1" applyBorder="1" applyAlignment="1">
      <alignment horizontal="center" vertical="center" wrapText="1"/>
    </xf>
    <xf numFmtId="2" fontId="7" fillId="10" borderId="4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2" fontId="36" fillId="7" borderId="4" xfId="0" applyNumberFormat="1" applyFont="1" applyFill="1" applyBorder="1" applyAlignment="1">
      <alignment vertical="center"/>
    </xf>
    <xf numFmtId="0" fontId="36" fillId="2" borderId="4" xfId="0" applyFont="1" applyFill="1" applyBorder="1" applyAlignment="1">
      <alignment horizontal="left" vertical="center" wrapText="1"/>
    </xf>
    <xf numFmtId="4" fontId="4" fillId="5" borderId="4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2" fontId="7" fillId="2" borderId="4" xfId="0" applyNumberFormat="1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vertical="center"/>
    </xf>
    <xf numFmtId="4" fontId="5" fillId="9" borderId="4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15" fillId="2" borderId="9" xfId="0" applyFont="1" applyFill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31" fillId="2" borderId="9" xfId="0" applyFont="1" applyFill="1" applyBorder="1" applyAlignment="1">
      <alignment horizontal="center"/>
    </xf>
    <xf numFmtId="0" fontId="31" fillId="2" borderId="10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zoomScale="75" zoomScaleNormal="75" workbookViewId="0">
      <selection activeCell="G11" sqref="G11:J11"/>
    </sheetView>
  </sheetViews>
  <sheetFormatPr defaultRowHeight="15.75" x14ac:dyDescent="0.25"/>
  <cols>
    <col min="1" max="1" width="52" style="10" customWidth="1"/>
    <col min="2" max="2" width="10" style="11" customWidth="1"/>
    <col min="3" max="3" width="14.5703125" style="11" customWidth="1"/>
    <col min="4" max="4" width="14" style="11" customWidth="1"/>
    <col min="5" max="5" width="14.28515625" style="10" customWidth="1"/>
    <col min="6" max="6" width="14.140625" style="10" customWidth="1"/>
    <col min="7" max="7" width="13.7109375" style="10" customWidth="1"/>
    <col min="8" max="8" width="12.28515625" style="10" customWidth="1"/>
    <col min="9" max="9" width="13.85546875" style="10" customWidth="1"/>
    <col min="10" max="10" width="13.42578125" style="10" customWidth="1"/>
    <col min="11" max="11" width="13.85546875" style="12" customWidth="1"/>
    <col min="12" max="12" width="18" style="10" customWidth="1"/>
    <col min="13" max="13" width="9.140625" style="10" bestFit="1"/>
    <col min="14" max="16384" width="9.140625" style="10"/>
  </cols>
  <sheetData>
    <row r="1" spans="1:11" x14ac:dyDescent="0.25">
      <c r="A1" s="197" t="s">
        <v>0</v>
      </c>
      <c r="B1" s="197"/>
      <c r="C1" s="13"/>
      <c r="D1" s="13"/>
      <c r="G1" s="196" t="s">
        <v>1</v>
      </c>
      <c r="H1" s="196"/>
      <c r="I1" s="196"/>
      <c r="J1" s="196"/>
    </row>
    <row r="2" spans="1:11" x14ac:dyDescent="0.25">
      <c r="A2" s="14" t="s">
        <v>2</v>
      </c>
      <c r="B2" s="15"/>
      <c r="G2" s="196" t="s">
        <v>3</v>
      </c>
      <c r="H2" s="196"/>
      <c r="I2" s="196"/>
      <c r="J2" s="196"/>
    </row>
    <row r="3" spans="1:11" x14ac:dyDescent="0.25">
      <c r="A3" s="16" t="s">
        <v>4</v>
      </c>
      <c r="B3" s="17"/>
      <c r="G3" s="196" t="s">
        <v>5</v>
      </c>
      <c r="H3" s="196"/>
      <c r="I3" s="196"/>
      <c r="J3" s="196"/>
    </row>
    <row r="4" spans="1:11" x14ac:dyDescent="0.25">
      <c r="A4" s="14" t="s">
        <v>6</v>
      </c>
      <c r="B4" s="17"/>
      <c r="G4" s="196" t="s">
        <v>7</v>
      </c>
      <c r="H4" s="196"/>
      <c r="I4" s="196"/>
      <c r="J4" s="196"/>
    </row>
    <row r="5" spans="1:11" ht="22.5" customHeight="1" x14ac:dyDescent="0.25">
      <c r="A5" s="195" t="s">
        <v>8</v>
      </c>
      <c r="B5" s="195"/>
      <c r="C5" s="18"/>
      <c r="D5" s="18"/>
      <c r="E5" s="19"/>
      <c r="F5" s="19"/>
      <c r="G5" s="196"/>
      <c r="H5" s="196"/>
      <c r="I5" s="196"/>
      <c r="J5" s="196"/>
    </row>
    <row r="6" spans="1:11" ht="9" customHeight="1" x14ac:dyDescent="0.25">
      <c r="B6" s="19"/>
      <c r="C6" s="19"/>
      <c r="D6" s="19"/>
      <c r="E6" s="19"/>
      <c r="F6" s="19"/>
      <c r="G6" s="20"/>
      <c r="H6" s="20"/>
      <c r="I6" s="20"/>
      <c r="J6" s="20"/>
    </row>
    <row r="7" spans="1:11" x14ac:dyDescent="0.25">
      <c r="A7" s="200"/>
      <c r="B7" s="200"/>
      <c r="C7" s="21"/>
      <c r="D7" s="21"/>
      <c r="E7" s="22"/>
      <c r="F7" s="22"/>
      <c r="G7" s="197" t="s">
        <v>9</v>
      </c>
      <c r="H7" s="197"/>
      <c r="I7" s="197"/>
      <c r="J7" s="197"/>
    </row>
    <row r="8" spans="1:11" s="1" customFormat="1" ht="15" customHeight="1" x14ac:dyDescent="0.2">
      <c r="E8" s="23"/>
      <c r="F8" s="23"/>
      <c r="G8" s="201" t="s">
        <v>10</v>
      </c>
      <c r="H8" s="201"/>
      <c r="I8" s="201"/>
      <c r="J8" s="201"/>
      <c r="K8" s="94"/>
    </row>
    <row r="9" spans="1:11" ht="16.5" customHeight="1" x14ac:dyDescent="0.25">
      <c r="A9" s="24" t="s">
        <v>11</v>
      </c>
      <c r="B9" s="24"/>
      <c r="C9" s="24"/>
      <c r="D9" s="24"/>
      <c r="E9" s="24"/>
      <c r="F9" s="24"/>
      <c r="G9" s="202" t="s">
        <v>12</v>
      </c>
      <c r="H9" s="202"/>
      <c r="I9" s="202"/>
      <c r="J9" s="202"/>
    </row>
    <row r="10" spans="1:11" s="1" customFormat="1" ht="19.5" customHeight="1" x14ac:dyDescent="0.2">
      <c r="A10" s="24" t="s">
        <v>13</v>
      </c>
      <c r="B10" s="24"/>
      <c r="C10" s="25"/>
      <c r="D10" s="25"/>
      <c r="E10" s="23"/>
      <c r="F10" s="23"/>
      <c r="G10" s="203" t="s">
        <v>224</v>
      </c>
      <c r="H10" s="203"/>
      <c r="I10" s="203"/>
      <c r="J10" s="203"/>
      <c r="K10" s="94"/>
    </row>
    <row r="11" spans="1:11" ht="17.25" customHeight="1" x14ac:dyDescent="0.25">
      <c r="A11" s="204" t="s">
        <v>14</v>
      </c>
      <c r="B11" s="204"/>
      <c r="C11" s="18"/>
      <c r="D11" s="18"/>
      <c r="E11" s="27"/>
      <c r="F11" s="27"/>
      <c r="G11" s="205"/>
      <c r="H11" s="205"/>
      <c r="I11" s="205"/>
      <c r="J11" s="205"/>
    </row>
    <row r="12" spans="1:11" ht="19.5" customHeight="1" x14ac:dyDescent="0.25">
      <c r="A12" s="10" t="s">
        <v>15</v>
      </c>
      <c r="E12" s="27"/>
      <c r="F12" s="27"/>
      <c r="G12" s="24"/>
      <c r="H12" s="24"/>
      <c r="I12" s="24"/>
      <c r="J12" s="11"/>
    </row>
    <row r="13" spans="1:11" s="1" customFormat="1" ht="16.5" customHeight="1" x14ac:dyDescent="0.25">
      <c r="A13" s="10" t="s">
        <v>16</v>
      </c>
      <c r="B13" s="28"/>
      <c r="C13" s="28"/>
      <c r="D13" s="28"/>
      <c r="E13" s="23"/>
      <c r="F13" s="23"/>
      <c r="G13" s="197"/>
      <c r="H13" s="197"/>
      <c r="I13" s="197"/>
      <c r="J13" s="197"/>
      <c r="K13" s="94"/>
    </row>
    <row r="14" spans="1:11" s="1" customFormat="1" ht="15" x14ac:dyDescent="0.2">
      <c r="B14" s="28"/>
      <c r="C14" s="28"/>
      <c r="D14" s="28"/>
      <c r="E14" s="23"/>
      <c r="F14" s="23"/>
      <c r="G14" s="204"/>
      <c r="H14" s="204"/>
      <c r="I14" s="204"/>
      <c r="J14" s="204"/>
      <c r="K14" s="94"/>
    </row>
    <row r="15" spans="1:11" x14ac:dyDescent="0.25">
      <c r="B15" s="29"/>
      <c r="C15" s="29"/>
      <c r="D15" s="29"/>
      <c r="E15" s="29"/>
      <c r="F15" s="29"/>
      <c r="G15" s="206"/>
      <c r="H15" s="206"/>
      <c r="I15" s="206"/>
      <c r="J15" s="95" t="s">
        <v>17</v>
      </c>
    </row>
    <row r="16" spans="1:11" x14ac:dyDescent="0.25">
      <c r="A16" s="30" t="s">
        <v>18</v>
      </c>
      <c r="B16" s="30"/>
      <c r="C16" s="30"/>
      <c r="D16" s="30"/>
      <c r="E16" s="30"/>
      <c r="F16" s="30"/>
      <c r="G16" s="11"/>
      <c r="H16" s="31"/>
      <c r="I16" s="96" t="s">
        <v>19</v>
      </c>
      <c r="J16" s="97"/>
    </row>
    <row r="17" spans="1:10" ht="18" customHeight="1" x14ac:dyDescent="0.25">
      <c r="A17" s="32" t="s">
        <v>20</v>
      </c>
      <c r="B17" s="198" t="s">
        <v>21</v>
      </c>
      <c r="C17" s="198"/>
      <c r="D17" s="198"/>
      <c r="E17" s="198"/>
      <c r="F17" s="198"/>
      <c r="G17" s="198"/>
      <c r="H17" s="199" t="s">
        <v>22</v>
      </c>
      <c r="I17" s="199"/>
      <c r="J17" s="97">
        <v>34519595</v>
      </c>
    </row>
    <row r="18" spans="1:10" ht="15.75" customHeight="1" x14ac:dyDescent="0.25">
      <c r="A18" s="34" t="s">
        <v>23</v>
      </c>
      <c r="B18" s="198" t="s">
        <v>21</v>
      </c>
      <c r="C18" s="198"/>
      <c r="D18" s="198"/>
      <c r="E18" s="198"/>
      <c r="F18" s="198"/>
      <c r="G18" s="198"/>
      <c r="H18" s="199" t="s">
        <v>24</v>
      </c>
      <c r="I18" s="199"/>
      <c r="J18" s="97">
        <v>150</v>
      </c>
    </row>
    <row r="19" spans="1:10" ht="15.75" customHeight="1" x14ac:dyDescent="0.25">
      <c r="A19" s="35" t="s">
        <v>25</v>
      </c>
      <c r="B19" s="207" t="s">
        <v>26</v>
      </c>
      <c r="C19" s="207"/>
      <c r="D19" s="207"/>
      <c r="E19" s="207"/>
      <c r="F19" s="207"/>
      <c r="G19" s="207"/>
      <c r="H19" s="208" t="s">
        <v>27</v>
      </c>
      <c r="I19" s="208"/>
      <c r="J19" s="97">
        <v>2610400000</v>
      </c>
    </row>
    <row r="20" spans="1:10" ht="15.75" customHeight="1" x14ac:dyDescent="0.25">
      <c r="A20" s="32" t="s">
        <v>28</v>
      </c>
      <c r="B20" s="209" t="s">
        <v>29</v>
      </c>
      <c r="C20" s="209"/>
      <c r="D20" s="209"/>
      <c r="E20" s="209"/>
      <c r="F20" s="209"/>
      <c r="G20" s="209"/>
      <c r="H20" s="208" t="s">
        <v>30</v>
      </c>
      <c r="I20" s="208"/>
      <c r="J20" s="97"/>
    </row>
    <row r="21" spans="1:10" ht="15.75" customHeight="1" x14ac:dyDescent="0.25">
      <c r="A21" s="32" t="s">
        <v>31</v>
      </c>
      <c r="B21" s="198" t="s">
        <v>32</v>
      </c>
      <c r="C21" s="198"/>
      <c r="D21" s="198"/>
      <c r="E21" s="198"/>
      <c r="F21" s="198"/>
      <c r="G21" s="198"/>
      <c r="H21" s="208" t="s">
        <v>33</v>
      </c>
      <c r="I21" s="208"/>
      <c r="J21" s="97"/>
    </row>
    <row r="22" spans="1:10" ht="15.75" customHeight="1" x14ac:dyDescent="0.25">
      <c r="A22" s="37" t="s">
        <v>34</v>
      </c>
      <c r="B22" s="211" t="s">
        <v>35</v>
      </c>
      <c r="C22" s="211"/>
      <c r="D22" s="211"/>
      <c r="E22" s="211"/>
      <c r="F22" s="211"/>
      <c r="G22" s="211"/>
      <c r="H22" s="208" t="s">
        <v>36</v>
      </c>
      <c r="I22" s="208"/>
      <c r="J22" s="97" t="s">
        <v>37</v>
      </c>
    </row>
    <row r="23" spans="1:10" ht="15.75" customHeight="1" x14ac:dyDescent="0.25">
      <c r="A23" s="37" t="s">
        <v>38</v>
      </c>
      <c r="B23" s="212"/>
      <c r="C23" s="212"/>
      <c r="D23" s="212"/>
      <c r="E23" s="212"/>
      <c r="F23" s="212"/>
      <c r="G23" s="212"/>
      <c r="H23" s="208"/>
      <c r="I23" s="208"/>
      <c r="J23" s="97"/>
    </row>
    <row r="24" spans="1:10" ht="15.75" customHeight="1" x14ac:dyDescent="0.25">
      <c r="A24" s="37" t="s">
        <v>39</v>
      </c>
      <c r="B24" s="211" t="s">
        <v>40</v>
      </c>
      <c r="C24" s="211"/>
      <c r="D24" s="211"/>
      <c r="E24" s="211"/>
      <c r="F24" s="211"/>
      <c r="G24" s="211"/>
      <c r="H24" s="208"/>
      <c r="I24" s="208"/>
      <c r="J24" s="97"/>
    </row>
    <row r="25" spans="1:10" x14ac:dyDescent="0.25">
      <c r="A25" s="37" t="s">
        <v>41</v>
      </c>
      <c r="B25" s="39">
        <v>157</v>
      </c>
      <c r="C25" s="38"/>
      <c r="D25" s="38"/>
      <c r="E25" s="38"/>
      <c r="F25" s="38"/>
      <c r="G25" s="38"/>
      <c r="H25" s="36"/>
      <c r="I25" s="33"/>
      <c r="J25" s="31"/>
    </row>
    <row r="26" spans="1:10" x14ac:dyDescent="0.25">
      <c r="A26" s="40" t="s">
        <v>42</v>
      </c>
      <c r="B26" s="213" t="s">
        <v>43</v>
      </c>
      <c r="C26" s="213"/>
      <c r="D26" s="213"/>
      <c r="E26" s="213"/>
      <c r="F26" s="213"/>
      <c r="G26" s="213"/>
      <c r="H26" s="213"/>
      <c r="I26" s="213"/>
    </row>
    <row r="27" spans="1:10" ht="14.25" customHeight="1" x14ac:dyDescent="0.25">
      <c r="A27" s="37" t="s">
        <v>44</v>
      </c>
      <c r="B27" s="41" t="s">
        <v>45</v>
      </c>
      <c r="C27" s="42"/>
      <c r="D27" s="42"/>
      <c r="E27" s="42"/>
      <c r="F27" s="42"/>
      <c r="G27" s="42"/>
      <c r="H27" s="42"/>
      <c r="I27" s="98"/>
    </row>
    <row r="28" spans="1:10" x14ac:dyDescent="0.25">
      <c r="A28" s="40" t="s">
        <v>46</v>
      </c>
      <c r="B28" s="214" t="s">
        <v>47</v>
      </c>
      <c r="C28" s="214"/>
      <c r="D28" s="214"/>
      <c r="E28" s="214"/>
      <c r="F28" s="214"/>
      <c r="G28" s="214"/>
      <c r="H28" s="214"/>
      <c r="I28" s="214"/>
    </row>
    <row r="29" spans="1:10" x14ac:dyDescent="0.25">
      <c r="A29" s="26"/>
      <c r="B29" s="10"/>
      <c r="C29" s="10"/>
      <c r="D29" s="10"/>
    </row>
    <row r="30" spans="1:10" x14ac:dyDescent="0.25">
      <c r="A30" s="26"/>
      <c r="B30" s="10"/>
      <c r="C30" s="10"/>
      <c r="D30" s="10"/>
    </row>
    <row r="31" spans="1:10" ht="22.5" customHeight="1" x14ac:dyDescent="0.25">
      <c r="A31" s="215" t="s">
        <v>220</v>
      </c>
      <c r="B31" s="215"/>
      <c r="C31" s="215"/>
      <c r="D31" s="215"/>
      <c r="E31" s="215"/>
      <c r="F31" s="215"/>
      <c r="G31" s="215"/>
      <c r="H31" s="215"/>
      <c r="I31" s="215"/>
      <c r="J31" s="215"/>
    </row>
    <row r="32" spans="1:10" ht="12" customHeight="1" x14ac:dyDescent="0.25">
      <c r="A32" s="216"/>
      <c r="B32" s="216"/>
      <c r="C32" s="216"/>
      <c r="D32" s="216"/>
      <c r="E32" s="216"/>
      <c r="F32" s="216"/>
      <c r="G32" s="216"/>
      <c r="H32" s="216"/>
      <c r="I32" s="216"/>
      <c r="J32" s="99"/>
    </row>
    <row r="33" spans="1:12" ht="21" customHeight="1" x14ac:dyDescent="0.25">
      <c r="A33" s="217" t="s">
        <v>48</v>
      </c>
      <c r="B33" s="217"/>
      <c r="C33" s="217"/>
      <c r="D33" s="217"/>
      <c r="E33" s="217"/>
      <c r="F33" s="217"/>
      <c r="G33" s="217"/>
      <c r="H33" s="217"/>
      <c r="I33" s="217"/>
      <c r="J33" s="217"/>
    </row>
    <row r="34" spans="1:12" ht="18" customHeight="1" x14ac:dyDescent="0.25">
      <c r="A34" s="210" t="s">
        <v>49</v>
      </c>
      <c r="B34" s="210"/>
      <c r="C34" s="210"/>
      <c r="D34" s="210"/>
      <c r="E34" s="210"/>
      <c r="F34" s="210"/>
      <c r="G34" s="210"/>
      <c r="H34" s="210"/>
      <c r="I34" s="210"/>
      <c r="J34" s="210"/>
    </row>
    <row r="35" spans="1:12" ht="19.5" customHeight="1" x14ac:dyDescent="0.25">
      <c r="A35" s="43"/>
      <c r="B35" s="43"/>
      <c r="C35" s="44"/>
      <c r="D35" s="44"/>
      <c r="E35" s="44"/>
      <c r="F35" s="44"/>
      <c r="G35" s="44"/>
      <c r="H35" s="44"/>
      <c r="I35" s="43"/>
      <c r="J35" s="43"/>
    </row>
    <row r="36" spans="1:12" ht="18.75" customHeight="1" x14ac:dyDescent="0.25">
      <c r="A36" s="237"/>
      <c r="B36" s="218" t="s">
        <v>50</v>
      </c>
      <c r="C36" s="238" t="s">
        <v>51</v>
      </c>
      <c r="D36" s="238" t="s">
        <v>52</v>
      </c>
      <c r="E36" s="239" t="s">
        <v>53</v>
      </c>
      <c r="F36" s="240" t="s">
        <v>54</v>
      </c>
      <c r="G36" s="218" t="s">
        <v>55</v>
      </c>
      <c r="H36" s="218"/>
      <c r="I36" s="218"/>
      <c r="J36" s="218"/>
      <c r="K36" s="100"/>
    </row>
    <row r="37" spans="1:12" ht="45.75" customHeight="1" x14ac:dyDescent="0.25">
      <c r="A37" s="237"/>
      <c r="B37" s="218"/>
      <c r="C37" s="238"/>
      <c r="D37" s="238"/>
      <c r="E37" s="239"/>
      <c r="F37" s="241"/>
      <c r="G37" s="47" t="s">
        <v>56</v>
      </c>
      <c r="H37" s="47" t="s">
        <v>57</v>
      </c>
      <c r="I37" s="47" t="s">
        <v>58</v>
      </c>
      <c r="J37" s="47" t="s">
        <v>59</v>
      </c>
      <c r="K37" s="100"/>
    </row>
    <row r="38" spans="1:12" x14ac:dyDescent="0.25">
      <c r="A38" s="45">
        <v>1</v>
      </c>
      <c r="B38" s="46">
        <v>2</v>
      </c>
      <c r="C38" s="48">
        <v>3</v>
      </c>
      <c r="D38" s="48">
        <v>4</v>
      </c>
      <c r="E38" s="46">
        <v>5</v>
      </c>
      <c r="F38" s="46">
        <v>6</v>
      </c>
      <c r="G38" s="45">
        <v>7</v>
      </c>
      <c r="H38" s="45">
        <v>8</v>
      </c>
      <c r="I38" s="45">
        <v>9</v>
      </c>
      <c r="J38" s="45">
        <v>10</v>
      </c>
    </row>
    <row r="39" spans="1:12" ht="26.25" customHeight="1" x14ac:dyDescent="0.25">
      <c r="A39" s="49" t="s">
        <v>60</v>
      </c>
      <c r="B39" s="50"/>
      <c r="C39" s="50"/>
      <c r="D39" s="51"/>
      <c r="E39" s="50"/>
      <c r="F39" s="50"/>
      <c r="G39" s="50"/>
      <c r="H39" s="50"/>
      <c r="I39" s="50"/>
      <c r="J39" s="50"/>
    </row>
    <row r="40" spans="1:12" ht="38.25" customHeight="1" x14ac:dyDescent="0.2">
      <c r="A40" s="52" t="s">
        <v>61</v>
      </c>
      <c r="B40" s="53" t="s">
        <v>62</v>
      </c>
      <c r="C40" s="54">
        <f t="shared" ref="C40:J40" si="0">C45+C41</f>
        <v>4461.84</v>
      </c>
      <c r="D40" s="54">
        <f t="shared" si="0"/>
        <v>1680</v>
      </c>
      <c r="E40" s="54">
        <f t="shared" si="0"/>
        <v>1313.88</v>
      </c>
      <c r="F40" s="54">
        <f t="shared" si="0"/>
        <v>1560</v>
      </c>
      <c r="G40" s="54">
        <f t="shared" si="0"/>
        <v>390</v>
      </c>
      <c r="H40" s="54">
        <f t="shared" si="0"/>
        <v>390</v>
      </c>
      <c r="I40" s="54">
        <f t="shared" si="0"/>
        <v>390</v>
      </c>
      <c r="J40" s="54">
        <f t="shared" si="0"/>
        <v>390</v>
      </c>
      <c r="K40" s="101"/>
    </row>
    <row r="41" spans="1:12" ht="21.75" customHeight="1" x14ac:dyDescent="0.25">
      <c r="A41" s="55" t="s">
        <v>63</v>
      </c>
      <c r="B41" s="45"/>
      <c r="C41" s="56">
        <f t="shared" ref="C41:J41" si="1">C45*20%</f>
        <v>743.64</v>
      </c>
      <c r="D41" s="56">
        <f t="shared" si="1"/>
        <v>280</v>
      </c>
      <c r="E41" s="179">
        <f t="shared" si="1"/>
        <v>218.98000000000002</v>
      </c>
      <c r="F41" s="179">
        <f t="shared" si="1"/>
        <v>260</v>
      </c>
      <c r="G41" s="179">
        <f t="shared" si="1"/>
        <v>65</v>
      </c>
      <c r="H41" s="179">
        <f t="shared" si="1"/>
        <v>65</v>
      </c>
      <c r="I41" s="179">
        <f t="shared" si="1"/>
        <v>65</v>
      </c>
      <c r="J41" s="179">
        <f t="shared" si="1"/>
        <v>65</v>
      </c>
      <c r="K41" s="100"/>
      <c r="L41" s="102"/>
    </row>
    <row r="42" spans="1:12" ht="19.5" customHeight="1" x14ac:dyDescent="0.25">
      <c r="A42" s="55" t="s">
        <v>64</v>
      </c>
      <c r="B42" s="45" t="s">
        <v>65</v>
      </c>
      <c r="C42" s="56"/>
      <c r="D42" s="57"/>
      <c r="E42" s="58"/>
      <c r="F42" s="58"/>
      <c r="G42" s="57"/>
      <c r="H42" s="57"/>
      <c r="I42" s="57"/>
      <c r="J42" s="57"/>
    </row>
    <row r="43" spans="1:12" ht="21" customHeight="1" x14ac:dyDescent="0.25">
      <c r="A43" s="55" t="s">
        <v>66</v>
      </c>
      <c r="B43" s="45" t="s">
        <v>67</v>
      </c>
      <c r="C43" s="56"/>
      <c r="D43" s="57"/>
      <c r="E43" s="58"/>
      <c r="F43" s="58"/>
      <c r="G43" s="57"/>
      <c r="H43" s="57"/>
      <c r="I43" s="57"/>
      <c r="J43" s="57"/>
    </row>
    <row r="44" spans="1:12" ht="21.75" customHeight="1" x14ac:dyDescent="0.25">
      <c r="A44" s="55" t="s">
        <v>68</v>
      </c>
      <c r="B44" s="45" t="s">
        <v>69</v>
      </c>
      <c r="C44" s="56"/>
      <c r="D44" s="57"/>
      <c r="E44" s="58"/>
      <c r="F44" s="58"/>
      <c r="G44" s="57"/>
      <c r="H44" s="57"/>
      <c r="I44" s="57"/>
      <c r="J44" s="57"/>
      <c r="K44" s="103"/>
    </row>
    <row r="45" spans="1:12" s="2" customFormat="1" ht="54.75" x14ac:dyDescent="0.25">
      <c r="A45" s="59" t="s">
        <v>70</v>
      </c>
      <c r="B45" s="60" t="s">
        <v>71</v>
      </c>
      <c r="C45" s="178">
        <v>3718.2</v>
      </c>
      <c r="D45" s="54">
        <v>1400</v>
      </c>
      <c r="E45" s="54">
        <v>1094.9000000000001</v>
      </c>
      <c r="F45" s="54">
        <v>1300</v>
      </c>
      <c r="G45" s="54">
        <v>325</v>
      </c>
      <c r="H45" s="54">
        <v>325</v>
      </c>
      <c r="I45" s="54">
        <v>325</v>
      </c>
      <c r="J45" s="54">
        <v>325</v>
      </c>
      <c r="K45" s="104"/>
    </row>
    <row r="46" spans="1:12" ht="27" customHeight="1" x14ac:dyDescent="0.25">
      <c r="A46" s="52" t="s">
        <v>72</v>
      </c>
      <c r="B46" s="53" t="s">
        <v>73</v>
      </c>
      <c r="C46" s="62">
        <v>51812.1</v>
      </c>
      <c r="D46" s="62">
        <v>58884.5</v>
      </c>
      <c r="E46" s="62">
        <v>58284.5</v>
      </c>
      <c r="F46" s="62">
        <v>56683.7</v>
      </c>
      <c r="G46" s="62">
        <v>14170.9</v>
      </c>
      <c r="H46" s="62">
        <v>14170.9</v>
      </c>
      <c r="I46" s="62">
        <v>14170.9</v>
      </c>
      <c r="J46" s="62">
        <v>14171</v>
      </c>
      <c r="K46" s="103"/>
    </row>
    <row r="47" spans="1:12" ht="24" customHeight="1" x14ac:dyDescent="0.25">
      <c r="A47" s="52" t="s">
        <v>74</v>
      </c>
      <c r="B47" s="63" t="s">
        <v>75</v>
      </c>
      <c r="C47" s="62"/>
      <c r="D47" s="62"/>
      <c r="E47" s="62"/>
      <c r="F47" s="62"/>
      <c r="G47" s="62"/>
      <c r="H47" s="62"/>
      <c r="I47" s="62"/>
      <c r="J47" s="62"/>
      <c r="K47" s="103"/>
    </row>
    <row r="48" spans="1:12" ht="20.25" customHeight="1" x14ac:dyDescent="0.25">
      <c r="A48" s="64" t="s">
        <v>222</v>
      </c>
      <c r="B48" s="65" t="s">
        <v>76</v>
      </c>
      <c r="C48" s="67">
        <v>5211.7</v>
      </c>
      <c r="D48" s="67">
        <v>400</v>
      </c>
      <c r="E48" s="179"/>
      <c r="F48" s="179"/>
      <c r="G48" s="67"/>
      <c r="H48" s="67"/>
      <c r="I48" s="67"/>
      <c r="J48" s="67"/>
      <c r="K48" s="103"/>
    </row>
    <row r="49" spans="1:12" ht="22.5" customHeight="1" x14ac:dyDescent="0.25">
      <c r="A49" s="68" t="s">
        <v>77</v>
      </c>
      <c r="B49" s="53" t="s">
        <v>78</v>
      </c>
      <c r="C49" s="62">
        <v>7845.6</v>
      </c>
      <c r="D49" s="62">
        <v>15000</v>
      </c>
      <c r="E49" s="179">
        <v>15974</v>
      </c>
      <c r="F49" s="179">
        <v>15000</v>
      </c>
      <c r="G49" s="67">
        <v>3750</v>
      </c>
      <c r="H49" s="67">
        <v>3750</v>
      </c>
      <c r="I49" s="67">
        <v>3750</v>
      </c>
      <c r="J49" s="67">
        <v>3750</v>
      </c>
      <c r="K49" s="103"/>
    </row>
    <row r="50" spans="1:12" ht="46.5" customHeight="1" x14ac:dyDescent="0.25">
      <c r="A50" s="69" t="s">
        <v>79</v>
      </c>
      <c r="B50" s="45" t="s">
        <v>80</v>
      </c>
      <c r="C50" s="56"/>
      <c r="D50" s="56"/>
      <c r="E50" s="70"/>
      <c r="F50" s="70"/>
      <c r="G50" s="57"/>
      <c r="H50" s="57"/>
      <c r="I50" s="57"/>
      <c r="J50" s="57"/>
    </row>
    <row r="51" spans="1:12" ht="34.5" customHeight="1" x14ac:dyDescent="0.25">
      <c r="A51" s="69" t="s">
        <v>81</v>
      </c>
      <c r="B51" s="71" t="s">
        <v>82</v>
      </c>
      <c r="C51" s="56"/>
      <c r="D51" s="56"/>
      <c r="E51" s="70"/>
      <c r="F51" s="70"/>
      <c r="G51" s="57"/>
      <c r="H51" s="57"/>
      <c r="I51" s="57"/>
      <c r="J51" s="57"/>
    </row>
    <row r="52" spans="1:12" ht="25.5" customHeight="1" x14ac:dyDescent="0.25">
      <c r="A52" s="72" t="s">
        <v>83</v>
      </c>
      <c r="B52" s="71" t="s">
        <v>84</v>
      </c>
      <c r="C52" s="56"/>
      <c r="D52" s="56"/>
      <c r="E52" s="70"/>
      <c r="F52" s="70"/>
      <c r="G52" s="57"/>
      <c r="H52" s="57"/>
      <c r="I52" s="57"/>
      <c r="J52" s="57"/>
    </row>
    <row r="53" spans="1:12" s="3" customFormat="1" ht="49.5" customHeight="1" x14ac:dyDescent="0.25">
      <c r="A53" s="73" t="s">
        <v>85</v>
      </c>
      <c r="B53" s="74" t="s">
        <v>86</v>
      </c>
      <c r="C53" s="75"/>
      <c r="D53" s="56"/>
      <c r="E53" s="70"/>
      <c r="F53" s="70"/>
      <c r="G53" s="57"/>
      <c r="H53" s="57"/>
      <c r="I53" s="57"/>
      <c r="J53" s="57"/>
      <c r="K53" s="105"/>
    </row>
    <row r="54" spans="1:12" s="3" customFormat="1" ht="26.25" customHeight="1" x14ac:dyDescent="0.25">
      <c r="A54" s="76" t="s">
        <v>87</v>
      </c>
      <c r="B54" s="77" t="s">
        <v>88</v>
      </c>
      <c r="C54" s="61">
        <f t="shared" ref="C54:J54" si="2">C45+C46+C48+C49</f>
        <v>68587.599999999991</v>
      </c>
      <c r="D54" s="61">
        <f t="shared" si="2"/>
        <v>75684.5</v>
      </c>
      <c r="E54" s="61">
        <f t="shared" si="2"/>
        <v>75353.399999999994</v>
      </c>
      <c r="F54" s="61">
        <f t="shared" si="2"/>
        <v>72983.7</v>
      </c>
      <c r="G54" s="61">
        <f t="shared" si="2"/>
        <v>18245.900000000001</v>
      </c>
      <c r="H54" s="61">
        <f t="shared" si="2"/>
        <v>18245.900000000001</v>
      </c>
      <c r="I54" s="61">
        <f t="shared" si="2"/>
        <v>18245.900000000001</v>
      </c>
      <c r="J54" s="61">
        <f t="shared" si="2"/>
        <v>18246</v>
      </c>
      <c r="K54" s="100"/>
    </row>
    <row r="55" spans="1:12" s="3" customFormat="1" ht="25.5" customHeight="1" x14ac:dyDescent="0.25">
      <c r="A55" s="78" t="s">
        <v>89</v>
      </c>
      <c r="B55" s="79"/>
      <c r="C55" s="80"/>
      <c r="D55" s="81"/>
      <c r="E55" s="80"/>
      <c r="F55" s="80"/>
      <c r="G55" s="80"/>
      <c r="H55" s="80"/>
      <c r="I55" s="80"/>
      <c r="J55" s="80"/>
      <c r="K55" s="105"/>
    </row>
    <row r="56" spans="1:12" ht="36" customHeight="1" x14ac:dyDescent="0.2">
      <c r="A56" s="82" t="s">
        <v>90</v>
      </c>
      <c r="B56" s="83" t="s">
        <v>91</v>
      </c>
      <c r="C56" s="85">
        <v>3692.8</v>
      </c>
      <c r="D56" s="85">
        <v>1280</v>
      </c>
      <c r="E56" s="85">
        <v>1084.9000000000001</v>
      </c>
      <c r="F56" s="187">
        <v>1178.0999999999999</v>
      </c>
      <c r="G56" s="85">
        <v>315</v>
      </c>
      <c r="H56" s="85">
        <v>255</v>
      </c>
      <c r="I56" s="85">
        <v>285</v>
      </c>
      <c r="J56" s="85">
        <v>323.10000000000002</v>
      </c>
      <c r="K56" s="101"/>
      <c r="L56" s="106"/>
    </row>
    <row r="57" spans="1:12" ht="32.25" customHeight="1" x14ac:dyDescent="0.25">
      <c r="A57" s="82" t="s">
        <v>92</v>
      </c>
      <c r="B57" s="83" t="s">
        <v>93</v>
      </c>
      <c r="C57" s="85">
        <v>4501.5</v>
      </c>
      <c r="D57" s="85">
        <v>5205.8999999999996</v>
      </c>
      <c r="E57" s="85">
        <v>4734.6000000000004</v>
      </c>
      <c r="F57" s="85">
        <v>5719</v>
      </c>
      <c r="G57" s="85">
        <v>1429.75</v>
      </c>
      <c r="H57" s="85">
        <v>1429.75</v>
      </c>
      <c r="I57" s="85">
        <v>1429.75</v>
      </c>
      <c r="J57" s="85">
        <v>1429.75</v>
      </c>
      <c r="K57" s="100"/>
    </row>
    <row r="58" spans="1:12" ht="36" customHeight="1" x14ac:dyDescent="0.25">
      <c r="A58" s="86" t="s">
        <v>94</v>
      </c>
      <c r="B58" s="71" t="s">
        <v>95</v>
      </c>
      <c r="C58" s="87"/>
      <c r="D58" s="57"/>
      <c r="E58" s="58"/>
      <c r="F58" s="58"/>
      <c r="G58" s="88"/>
      <c r="H58" s="88"/>
      <c r="I58" s="88"/>
      <c r="J58" s="88"/>
    </row>
    <row r="59" spans="1:12" ht="19.5" customHeight="1" x14ac:dyDescent="0.25">
      <c r="A59" s="86" t="s">
        <v>96</v>
      </c>
      <c r="B59" s="71" t="s">
        <v>97</v>
      </c>
      <c r="C59" s="87"/>
      <c r="D59" s="57"/>
      <c r="E59" s="58"/>
      <c r="F59" s="58"/>
      <c r="G59" s="88"/>
      <c r="H59" s="88"/>
      <c r="I59" s="88"/>
      <c r="J59" s="88"/>
    </row>
    <row r="60" spans="1:12" ht="19.5" customHeight="1" x14ac:dyDescent="0.25">
      <c r="A60" s="86" t="s">
        <v>98</v>
      </c>
      <c r="B60" s="71" t="s">
        <v>99</v>
      </c>
      <c r="C60" s="87"/>
      <c r="D60" s="57"/>
      <c r="E60" s="58"/>
      <c r="F60" s="58"/>
      <c r="G60" s="88"/>
      <c r="H60" s="88"/>
      <c r="I60" s="88"/>
      <c r="J60" s="88"/>
    </row>
    <row r="61" spans="1:12" ht="19.5" customHeight="1" x14ac:dyDescent="0.25">
      <c r="A61" s="86" t="s">
        <v>100</v>
      </c>
      <c r="B61" s="71" t="s">
        <v>101</v>
      </c>
      <c r="C61" s="87"/>
      <c r="D61" s="57"/>
      <c r="E61" s="58"/>
      <c r="F61" s="58"/>
      <c r="G61" s="88"/>
      <c r="H61" s="88"/>
      <c r="I61" s="88"/>
      <c r="J61" s="88"/>
    </row>
    <row r="62" spans="1:12" ht="23.25" customHeight="1" x14ac:dyDescent="0.25">
      <c r="A62" s="89" t="s">
        <v>102</v>
      </c>
      <c r="B62" s="83" t="s">
        <v>103</v>
      </c>
      <c r="C62" s="90"/>
      <c r="D62" s="84"/>
      <c r="E62" s="84"/>
      <c r="F62" s="84"/>
      <c r="G62" s="85"/>
      <c r="H62" s="85"/>
      <c r="I62" s="85"/>
      <c r="J62" s="85"/>
      <c r="K62" s="100"/>
    </row>
    <row r="63" spans="1:12" ht="19.5" customHeight="1" x14ac:dyDescent="0.25">
      <c r="A63" s="64" t="s">
        <v>104</v>
      </c>
      <c r="B63" s="91" t="s">
        <v>105</v>
      </c>
      <c r="C63" s="92"/>
      <c r="D63" s="66"/>
      <c r="E63" s="58"/>
      <c r="F63" s="58"/>
      <c r="G63" s="93"/>
      <c r="H63" s="93"/>
      <c r="I63" s="93"/>
      <c r="J63" s="93"/>
    </row>
    <row r="64" spans="1:12" ht="18.75" customHeight="1" x14ac:dyDescent="0.25">
      <c r="A64" s="69" t="s">
        <v>106</v>
      </c>
      <c r="B64" s="71" t="s">
        <v>107</v>
      </c>
      <c r="C64" s="177">
        <v>46057.7</v>
      </c>
      <c r="D64" s="57">
        <v>53678.6</v>
      </c>
      <c r="E64" s="58">
        <v>53549.9</v>
      </c>
      <c r="F64" s="58">
        <v>50964.7</v>
      </c>
      <c r="G64" s="57">
        <v>12741.2</v>
      </c>
      <c r="H64" s="57">
        <v>12741.2</v>
      </c>
      <c r="I64" s="57">
        <v>12741.2</v>
      </c>
      <c r="J64" s="57">
        <v>12741.1</v>
      </c>
    </row>
    <row r="65" spans="1:11" ht="19.5" customHeight="1" x14ac:dyDescent="0.25">
      <c r="A65" s="69" t="s">
        <v>223</v>
      </c>
      <c r="B65" s="71" t="s">
        <v>108</v>
      </c>
      <c r="C65" s="56">
        <v>5211.7</v>
      </c>
      <c r="D65" s="57">
        <v>400</v>
      </c>
      <c r="E65" s="58"/>
      <c r="F65" s="58"/>
      <c r="G65" s="57"/>
      <c r="H65" s="57"/>
      <c r="I65" s="57"/>
      <c r="J65" s="57"/>
    </row>
    <row r="66" spans="1:11" ht="20.25" customHeight="1" x14ac:dyDescent="0.25">
      <c r="A66" s="69" t="s">
        <v>109</v>
      </c>
      <c r="B66" s="71" t="s">
        <v>110</v>
      </c>
      <c r="C66" s="87"/>
      <c r="D66" s="57"/>
      <c r="E66" s="58"/>
      <c r="F66" s="58"/>
      <c r="G66" s="57"/>
      <c r="H66" s="57"/>
      <c r="I66" s="57"/>
      <c r="J66" s="57"/>
    </row>
    <row r="67" spans="1:11" ht="20.25" customHeight="1" x14ac:dyDescent="0.25">
      <c r="A67" s="69" t="s">
        <v>219</v>
      </c>
      <c r="B67" s="71" t="s">
        <v>111</v>
      </c>
      <c r="C67" s="56">
        <v>9105.7000000000007</v>
      </c>
      <c r="D67" s="56">
        <v>15000</v>
      </c>
      <c r="E67" s="70">
        <v>15954</v>
      </c>
      <c r="F67" s="70">
        <v>15000</v>
      </c>
      <c r="G67" s="56">
        <v>3750</v>
      </c>
      <c r="H67" s="56">
        <v>3750</v>
      </c>
      <c r="I67" s="56">
        <v>3750</v>
      </c>
      <c r="J67" s="56">
        <v>3750</v>
      </c>
    </row>
    <row r="68" spans="1:11" ht="24" customHeight="1" x14ac:dyDescent="0.25">
      <c r="A68" s="89" t="s">
        <v>112</v>
      </c>
      <c r="B68" s="83" t="s">
        <v>113</v>
      </c>
      <c r="C68" s="107"/>
      <c r="D68" s="107"/>
      <c r="E68" s="107"/>
      <c r="F68" s="107"/>
      <c r="G68" s="107"/>
      <c r="H68" s="107"/>
      <c r="I68" s="107"/>
      <c r="J68" s="107"/>
      <c r="K68" s="162"/>
    </row>
    <row r="69" spans="1:11" s="4" customFormat="1" ht="23.25" customHeight="1" x14ac:dyDescent="0.25">
      <c r="A69" s="86" t="s">
        <v>114</v>
      </c>
      <c r="B69" s="71" t="s">
        <v>115</v>
      </c>
      <c r="C69" s="87"/>
      <c r="D69" s="57"/>
      <c r="E69" s="58"/>
      <c r="F69" s="58"/>
      <c r="G69" s="57"/>
      <c r="H69" s="57"/>
      <c r="I69" s="57"/>
      <c r="J69" s="57"/>
      <c r="K69" s="12"/>
    </row>
    <row r="70" spans="1:11" s="5" customFormat="1" ht="40.5" customHeight="1" x14ac:dyDescent="0.25">
      <c r="A70" s="108" t="s">
        <v>116</v>
      </c>
      <c r="B70" s="74" t="s">
        <v>117</v>
      </c>
      <c r="C70" s="109"/>
      <c r="D70" s="110"/>
      <c r="E70" s="111"/>
      <c r="F70" s="111"/>
      <c r="G70" s="110"/>
      <c r="H70" s="110"/>
      <c r="I70" s="110"/>
      <c r="J70" s="110"/>
      <c r="K70" s="163"/>
    </row>
    <row r="71" spans="1:11" s="3" customFormat="1" ht="29.25" customHeight="1" x14ac:dyDescent="0.2">
      <c r="A71" s="112" t="s">
        <v>118</v>
      </c>
      <c r="B71" s="113" t="s">
        <v>119</v>
      </c>
      <c r="C71" s="114">
        <f t="shared" ref="C71:J71" si="3">C56+C64+C65+C67+C57</f>
        <v>68569.399999999994</v>
      </c>
      <c r="D71" s="114">
        <f t="shared" si="3"/>
        <v>75564.5</v>
      </c>
      <c r="E71" s="114">
        <f t="shared" si="3"/>
        <v>75323.400000000009</v>
      </c>
      <c r="F71" s="114">
        <f>F56+F64+F65+F67+F57</f>
        <v>72861.799999999988</v>
      </c>
      <c r="G71" s="114">
        <f t="shared" si="3"/>
        <v>18235.95</v>
      </c>
      <c r="H71" s="114">
        <f t="shared" si="3"/>
        <v>18175.95</v>
      </c>
      <c r="I71" s="114">
        <f>I56+I64+I65+I67+I57</f>
        <v>18205.95</v>
      </c>
      <c r="J71" s="114">
        <f t="shared" si="3"/>
        <v>18243.95</v>
      </c>
      <c r="K71" s="164"/>
    </row>
    <row r="72" spans="1:11" s="3" customFormat="1" ht="44.25" customHeight="1" x14ac:dyDescent="0.25">
      <c r="A72" s="78" t="s">
        <v>120</v>
      </c>
      <c r="B72" s="115"/>
      <c r="C72" s="116"/>
      <c r="D72" s="80"/>
      <c r="E72" s="80"/>
      <c r="F72" s="80"/>
      <c r="G72" s="80"/>
      <c r="H72" s="80"/>
      <c r="I72" s="80"/>
      <c r="J72" s="80"/>
      <c r="K72" s="105"/>
    </row>
    <row r="73" spans="1:11" ht="27.75" customHeight="1" x14ac:dyDescent="0.25">
      <c r="A73" s="69" t="s">
        <v>121</v>
      </c>
      <c r="B73" s="71" t="s">
        <v>122</v>
      </c>
      <c r="C73" s="180">
        <v>18.2</v>
      </c>
      <c r="D73" s="180">
        <f t="shared" ref="D73:J73" si="4">D54-D71</f>
        <v>120</v>
      </c>
      <c r="E73" s="180">
        <f t="shared" si="4"/>
        <v>29.999999999985448</v>
      </c>
      <c r="F73" s="180">
        <f t="shared" si="4"/>
        <v>121.90000000000873</v>
      </c>
      <c r="G73" s="180">
        <v>10</v>
      </c>
      <c r="H73" s="180">
        <f t="shared" si="4"/>
        <v>69.950000000000728</v>
      </c>
      <c r="I73" s="180">
        <f t="shared" si="4"/>
        <v>39.950000000000728</v>
      </c>
      <c r="J73" s="180">
        <f t="shared" si="4"/>
        <v>2.0499999999992724</v>
      </c>
    </row>
    <row r="74" spans="1:11" ht="40.5" customHeight="1" x14ac:dyDescent="0.25">
      <c r="A74" s="86" t="s">
        <v>123</v>
      </c>
      <c r="B74" s="71" t="s">
        <v>124</v>
      </c>
      <c r="C74" s="181"/>
      <c r="D74" s="181"/>
      <c r="E74" s="181"/>
      <c r="F74" s="181"/>
      <c r="G74" s="181"/>
      <c r="H74" s="181"/>
      <c r="I74" s="181"/>
      <c r="J74" s="181"/>
    </row>
    <row r="75" spans="1:11" ht="38.25" customHeight="1" x14ac:dyDescent="0.2">
      <c r="A75" s="86" t="s">
        <v>125</v>
      </c>
      <c r="B75" s="71" t="s">
        <v>126</v>
      </c>
      <c r="C75" s="181">
        <v>18.2</v>
      </c>
      <c r="D75" s="181">
        <f>D73</f>
        <v>120</v>
      </c>
      <c r="E75" s="181">
        <f>E73</f>
        <v>29.999999999985448</v>
      </c>
      <c r="F75" s="181">
        <v>121.9</v>
      </c>
      <c r="G75" s="181">
        <v>10</v>
      </c>
      <c r="H75" s="181">
        <v>69.95</v>
      </c>
      <c r="I75" s="181">
        <v>39.950000000000728</v>
      </c>
      <c r="J75" s="181">
        <v>2.0499999999992724</v>
      </c>
      <c r="K75" s="6"/>
    </row>
    <row r="76" spans="1:11" ht="29.25" customHeight="1" x14ac:dyDescent="0.25">
      <c r="A76" s="86" t="s">
        <v>127</v>
      </c>
      <c r="B76" s="71" t="s">
        <v>128</v>
      </c>
      <c r="C76" s="182"/>
      <c r="D76" s="183"/>
      <c r="E76" s="183"/>
      <c r="F76" s="183"/>
      <c r="G76" s="182"/>
      <c r="H76" s="182"/>
      <c r="I76" s="182"/>
      <c r="J76" s="182"/>
    </row>
    <row r="77" spans="1:11" ht="42" customHeight="1" x14ac:dyDescent="0.25">
      <c r="A77" s="120" t="s">
        <v>129</v>
      </c>
      <c r="B77" s="121" t="s">
        <v>130</v>
      </c>
      <c r="C77" s="184">
        <v>14.9</v>
      </c>
      <c r="D77" s="184">
        <v>98.4</v>
      </c>
      <c r="E77" s="184">
        <v>24.6</v>
      </c>
      <c r="F77" s="184">
        <v>100</v>
      </c>
      <c r="G77" s="184">
        <v>8.1999999999999993</v>
      </c>
      <c r="H77" s="184">
        <v>57.36</v>
      </c>
      <c r="I77" s="184">
        <v>32.76</v>
      </c>
      <c r="J77" s="184">
        <v>1.68</v>
      </c>
    </row>
    <row r="78" spans="1:11" ht="21.75" customHeight="1" x14ac:dyDescent="0.25">
      <c r="A78" s="86" t="s">
        <v>131</v>
      </c>
      <c r="B78" s="71" t="s">
        <v>132</v>
      </c>
      <c r="C78" s="185">
        <v>14.9</v>
      </c>
      <c r="D78" s="185">
        <v>98.4</v>
      </c>
      <c r="E78" s="185">
        <v>24.6</v>
      </c>
      <c r="F78" s="185">
        <v>100</v>
      </c>
      <c r="G78" s="185">
        <v>8.1999999999999993</v>
      </c>
      <c r="H78" s="185">
        <v>57.36</v>
      </c>
      <c r="I78" s="185">
        <v>32.76</v>
      </c>
      <c r="J78" s="185">
        <v>1.68</v>
      </c>
    </row>
    <row r="79" spans="1:11" ht="21.75" customHeight="1" x14ac:dyDescent="0.25">
      <c r="A79" s="86" t="s">
        <v>133</v>
      </c>
      <c r="B79" s="71" t="s">
        <v>134</v>
      </c>
      <c r="C79" s="87"/>
      <c r="D79" s="119"/>
      <c r="E79" s="119"/>
      <c r="F79" s="119"/>
      <c r="G79" s="122"/>
      <c r="H79" s="122"/>
      <c r="I79" s="122"/>
      <c r="J79" s="57"/>
    </row>
    <row r="80" spans="1:11" ht="33.75" customHeight="1" x14ac:dyDescent="0.25">
      <c r="A80" s="219" t="s">
        <v>135</v>
      </c>
      <c r="B80" s="219"/>
      <c r="C80" s="219"/>
      <c r="D80" s="219"/>
      <c r="E80" s="219"/>
      <c r="F80" s="219"/>
      <c r="G80" s="219"/>
      <c r="H80" s="219"/>
      <c r="I80" s="219"/>
      <c r="J80" s="219"/>
    </row>
    <row r="81" spans="1:12" s="2" customFormat="1" ht="36" x14ac:dyDescent="0.25">
      <c r="A81" s="123" t="s">
        <v>136</v>
      </c>
      <c r="B81" s="124" t="s">
        <v>137</v>
      </c>
      <c r="C81" s="144"/>
      <c r="D81" s="144"/>
      <c r="E81" s="189"/>
      <c r="F81" s="126">
        <v>15</v>
      </c>
      <c r="G81" s="126">
        <v>1.23</v>
      </c>
      <c r="H81" s="126">
        <v>8.6</v>
      </c>
      <c r="I81" s="126">
        <v>4.92</v>
      </c>
      <c r="J81" s="126">
        <v>0.25</v>
      </c>
      <c r="K81" s="165"/>
    </row>
    <row r="82" spans="1:12" ht="36.75" customHeight="1" x14ac:dyDescent="0.25">
      <c r="A82" s="86" t="s">
        <v>138</v>
      </c>
      <c r="B82" s="45" t="s">
        <v>139</v>
      </c>
      <c r="C82" s="87"/>
      <c r="D82" s="87"/>
      <c r="E82" s="118"/>
      <c r="F82" s="117">
        <v>15</v>
      </c>
      <c r="G82" s="117">
        <v>1.23</v>
      </c>
      <c r="H82" s="117">
        <v>8.6</v>
      </c>
      <c r="I82" s="117">
        <v>4.92</v>
      </c>
      <c r="J82" s="117">
        <v>0.25</v>
      </c>
    </row>
    <row r="83" spans="1:12" s="4" customFormat="1" ht="53.25" customHeight="1" x14ac:dyDescent="0.25">
      <c r="A83" s="64" t="s">
        <v>140</v>
      </c>
      <c r="B83" s="65" t="s">
        <v>141</v>
      </c>
      <c r="C83" s="126"/>
      <c r="D83" s="126"/>
      <c r="E83" s="126"/>
      <c r="F83" s="126"/>
      <c r="G83" s="126"/>
      <c r="H83" s="126"/>
      <c r="I83" s="126"/>
      <c r="J83" s="126"/>
      <c r="K83" s="166"/>
    </row>
    <row r="84" spans="1:12" ht="45" x14ac:dyDescent="0.25">
      <c r="A84" s="86" t="s">
        <v>142</v>
      </c>
      <c r="B84" s="71" t="s">
        <v>143</v>
      </c>
      <c r="C84" s="87"/>
      <c r="D84" s="87"/>
      <c r="E84" s="118"/>
      <c r="F84" s="118">
        <v>62.9</v>
      </c>
      <c r="G84" s="181">
        <v>18</v>
      </c>
      <c r="H84" s="181">
        <v>18</v>
      </c>
      <c r="I84" s="181">
        <v>18</v>
      </c>
      <c r="J84" s="181">
        <v>8.9</v>
      </c>
    </row>
    <row r="85" spans="1:12" ht="15.75" customHeight="1" x14ac:dyDescent="0.25">
      <c r="A85" s="86" t="s">
        <v>144</v>
      </c>
      <c r="B85" s="71" t="s">
        <v>145</v>
      </c>
      <c r="C85" s="127"/>
      <c r="D85" s="127"/>
      <c r="E85" s="118"/>
      <c r="F85" s="190">
        <v>147.9</v>
      </c>
      <c r="G85" s="190">
        <v>24.97</v>
      </c>
      <c r="H85" s="190">
        <f>H77-H81+H84</f>
        <v>66.759999999999991</v>
      </c>
      <c r="I85" s="190">
        <f>I77-I81+I84</f>
        <v>45.839999999999996</v>
      </c>
      <c r="J85" s="190">
        <v>10.33</v>
      </c>
    </row>
    <row r="86" spans="1:12" s="6" customFormat="1" ht="50.25" customHeight="1" x14ac:dyDescent="0.2">
      <c r="A86" s="188" t="s">
        <v>221</v>
      </c>
      <c r="B86" s="45" t="s">
        <v>146</v>
      </c>
      <c r="C86" s="56"/>
      <c r="D86" s="56"/>
      <c r="E86" s="125">
        <v>0</v>
      </c>
      <c r="F86" s="182">
        <v>147.9</v>
      </c>
      <c r="G86" s="191">
        <v>24.97</v>
      </c>
      <c r="H86" s="191">
        <v>66.760000000000005</v>
      </c>
      <c r="I86" s="191">
        <v>45.849999999999994</v>
      </c>
      <c r="J86" s="191">
        <v>10.33</v>
      </c>
    </row>
    <row r="87" spans="1:12" x14ac:dyDescent="0.25">
      <c r="A87" s="86" t="s">
        <v>147</v>
      </c>
      <c r="B87" s="71" t="s">
        <v>148</v>
      </c>
      <c r="C87" s="87"/>
      <c r="D87" s="87"/>
      <c r="E87" s="125">
        <v>0</v>
      </c>
      <c r="F87" s="182"/>
      <c r="G87" s="192"/>
      <c r="H87" s="192"/>
      <c r="I87" s="192"/>
      <c r="J87" s="192"/>
    </row>
    <row r="88" spans="1:12" x14ac:dyDescent="0.25">
      <c r="A88" s="128" t="s">
        <v>149</v>
      </c>
      <c r="B88" s="71" t="s">
        <v>150</v>
      </c>
      <c r="C88" s="129"/>
      <c r="D88" s="87"/>
      <c r="E88" s="125">
        <v>0</v>
      </c>
      <c r="F88" s="182"/>
      <c r="G88" s="192"/>
      <c r="H88" s="192"/>
      <c r="I88" s="192"/>
      <c r="J88" s="192"/>
    </row>
    <row r="89" spans="1:12" x14ac:dyDescent="0.25">
      <c r="A89" s="86" t="s">
        <v>151</v>
      </c>
      <c r="B89" s="71" t="s">
        <v>152</v>
      </c>
      <c r="C89" s="87"/>
      <c r="D89" s="87"/>
      <c r="E89" s="125">
        <v>0</v>
      </c>
      <c r="F89" s="182"/>
      <c r="G89" s="182"/>
      <c r="H89" s="182"/>
      <c r="I89" s="182"/>
      <c r="J89" s="182"/>
    </row>
    <row r="90" spans="1:12" ht="51.75" customHeight="1" x14ac:dyDescent="0.25">
      <c r="A90" s="86" t="s">
        <v>153</v>
      </c>
      <c r="B90" s="71" t="s">
        <v>154</v>
      </c>
      <c r="C90" s="119"/>
      <c r="D90" s="119"/>
      <c r="E90" s="130"/>
      <c r="F90" s="193"/>
      <c r="G90" s="183"/>
      <c r="H90" s="183"/>
      <c r="I90" s="183"/>
      <c r="J90" s="183"/>
    </row>
    <row r="91" spans="1:12" s="2" customFormat="1" ht="39.75" customHeight="1" x14ac:dyDescent="0.25">
      <c r="A91" s="219" t="s">
        <v>155</v>
      </c>
      <c r="B91" s="219"/>
      <c r="C91" s="219"/>
      <c r="D91" s="219"/>
      <c r="E91" s="219"/>
      <c r="F91" s="219"/>
      <c r="G91" s="219"/>
      <c r="H91" s="219"/>
      <c r="I91" s="219"/>
      <c r="J91" s="219"/>
      <c r="K91" s="163"/>
    </row>
    <row r="92" spans="1:12" s="2" customFormat="1" ht="54" x14ac:dyDescent="0.25">
      <c r="A92" s="131" t="s">
        <v>156</v>
      </c>
      <c r="B92" s="132" t="s">
        <v>157</v>
      </c>
      <c r="C92" s="133">
        <f>C93+C100</f>
        <v>5.5350000000000001</v>
      </c>
      <c r="D92" s="133">
        <f>D93+D100</f>
        <v>36.36</v>
      </c>
      <c r="E92" s="133">
        <f>E93+E100</f>
        <v>9.09</v>
      </c>
      <c r="F92" s="133">
        <f>F93+F100</f>
        <v>36.94200000000157</v>
      </c>
      <c r="G92" s="194">
        <f>SUM(G93:G100)</f>
        <v>3.0299999999999994</v>
      </c>
      <c r="H92" s="133">
        <f>SUM(H93:H100)</f>
        <v>21.195000000000128</v>
      </c>
      <c r="I92" s="133">
        <f>SUM(I93:I100)</f>
        <v>12.11100000000013</v>
      </c>
      <c r="J92" s="133">
        <v>3.2</v>
      </c>
      <c r="K92" s="167"/>
    </row>
    <row r="93" spans="1:12" ht="23.25" customHeight="1" x14ac:dyDescent="0.25">
      <c r="A93" s="134" t="s">
        <v>158</v>
      </c>
      <c r="B93" s="45" t="s">
        <v>159</v>
      </c>
      <c r="C93" s="107">
        <v>3.3</v>
      </c>
      <c r="D93" s="138">
        <v>21.6</v>
      </c>
      <c r="E93" s="138">
        <v>5.4</v>
      </c>
      <c r="F93" s="138">
        <f>F73*18%</f>
        <v>21.94200000000157</v>
      </c>
      <c r="G93" s="138">
        <f>G73*18%</f>
        <v>1.7999999999999998</v>
      </c>
      <c r="H93" s="138">
        <f>H73*18%</f>
        <v>12.591000000000131</v>
      </c>
      <c r="I93" s="138">
        <f>I73*18%</f>
        <v>7.1910000000001304</v>
      </c>
      <c r="J93" s="138">
        <f>J73*18%</f>
        <v>0.36899999999986904</v>
      </c>
      <c r="K93" s="168"/>
      <c r="L93" s="169"/>
    </row>
    <row r="94" spans="1:12" ht="21" customHeight="1" x14ac:dyDescent="0.25">
      <c r="A94" s="64" t="s">
        <v>160</v>
      </c>
      <c r="B94" s="45" t="s">
        <v>161</v>
      </c>
      <c r="C94" s="87"/>
      <c r="D94" s="87"/>
      <c r="E94" s="127"/>
      <c r="F94" s="127"/>
      <c r="G94" s="138"/>
      <c r="H94" s="122"/>
      <c r="I94" s="122"/>
      <c r="J94" s="122"/>
    </row>
    <row r="95" spans="1:12" ht="30" x14ac:dyDescent="0.25">
      <c r="A95" s="135" t="s">
        <v>162</v>
      </c>
      <c r="B95" s="45" t="s">
        <v>163</v>
      </c>
      <c r="C95" s="87"/>
      <c r="D95" s="136"/>
      <c r="E95" s="137"/>
      <c r="F95" s="137"/>
      <c r="G95" s="138"/>
      <c r="H95" s="136"/>
      <c r="I95" s="136"/>
      <c r="J95" s="136"/>
      <c r="K95" s="170"/>
      <c r="L95" s="102"/>
    </row>
    <row r="96" spans="1:12" ht="30" x14ac:dyDescent="0.25">
      <c r="A96" s="64" t="s">
        <v>164</v>
      </c>
      <c r="B96" s="45" t="s">
        <v>165</v>
      </c>
      <c r="C96" s="87"/>
      <c r="D96" s="127"/>
      <c r="E96" s="127"/>
      <c r="F96" s="127"/>
      <c r="G96" s="122"/>
      <c r="H96" s="122"/>
      <c r="I96" s="122"/>
      <c r="J96" s="122"/>
    </row>
    <row r="97" spans="1:12" x14ac:dyDescent="0.25">
      <c r="A97" s="64" t="s">
        <v>166</v>
      </c>
      <c r="B97" s="45" t="s">
        <v>167</v>
      </c>
      <c r="C97" s="87"/>
      <c r="D97" s="127"/>
      <c r="E97" s="127"/>
      <c r="F97" s="127"/>
      <c r="G97" s="122"/>
      <c r="H97" s="122"/>
      <c r="I97" s="122"/>
      <c r="J97" s="122"/>
    </row>
    <row r="98" spans="1:12" x14ac:dyDescent="0.25">
      <c r="A98" s="64" t="s">
        <v>168</v>
      </c>
      <c r="B98" s="45" t="s">
        <v>169</v>
      </c>
      <c r="C98" s="87"/>
      <c r="D98" s="127"/>
      <c r="E98" s="127"/>
      <c r="F98" s="127"/>
      <c r="G98" s="122"/>
      <c r="H98" s="122"/>
      <c r="I98" s="122"/>
      <c r="J98" s="122"/>
    </row>
    <row r="99" spans="1:12" x14ac:dyDescent="0.25">
      <c r="A99" s="135" t="s">
        <v>170</v>
      </c>
      <c r="B99" s="45" t="s">
        <v>171</v>
      </c>
      <c r="C99" s="136"/>
      <c r="D99" s="136"/>
      <c r="E99" s="107"/>
      <c r="F99" s="107"/>
      <c r="G99" s="138"/>
      <c r="H99" s="138"/>
      <c r="I99" s="138"/>
      <c r="J99" s="138"/>
      <c r="K99" s="168"/>
      <c r="L99" s="171"/>
    </row>
    <row r="100" spans="1:12" ht="30" x14ac:dyDescent="0.25">
      <c r="A100" s="134" t="s">
        <v>172</v>
      </c>
      <c r="B100" s="45" t="s">
        <v>173</v>
      </c>
      <c r="C100" s="138">
        <f>C78*15%</f>
        <v>2.2349999999999999</v>
      </c>
      <c r="D100" s="138">
        <f>D78*15%</f>
        <v>14.76</v>
      </c>
      <c r="E100" s="138">
        <f>E78*15%</f>
        <v>3.69</v>
      </c>
      <c r="F100" s="138">
        <f>F77*15%</f>
        <v>15</v>
      </c>
      <c r="G100" s="138">
        <f>G77*15%</f>
        <v>1.2299999999999998</v>
      </c>
      <c r="H100" s="138">
        <f>H77*15%</f>
        <v>8.6039999999999992</v>
      </c>
      <c r="I100" s="138">
        <v>4.92</v>
      </c>
      <c r="J100" s="138">
        <f>J77*15%</f>
        <v>0.252</v>
      </c>
      <c r="K100" s="168"/>
      <c r="L100" s="169"/>
    </row>
    <row r="101" spans="1:12" s="4" customFormat="1" ht="30" x14ac:dyDescent="0.25">
      <c r="A101" s="86" t="s">
        <v>174</v>
      </c>
      <c r="B101" s="71" t="s">
        <v>175</v>
      </c>
      <c r="C101" s="119"/>
      <c r="D101" s="119"/>
      <c r="E101" s="119"/>
      <c r="F101" s="119"/>
      <c r="G101" s="119"/>
      <c r="H101" s="119"/>
      <c r="I101" s="119"/>
      <c r="J101" s="119"/>
      <c r="K101" s="12"/>
    </row>
    <row r="102" spans="1:12" ht="45" x14ac:dyDescent="0.25">
      <c r="A102" s="86" t="s">
        <v>176</v>
      </c>
      <c r="B102" s="45" t="s">
        <v>177</v>
      </c>
      <c r="C102" s="118"/>
      <c r="D102" s="119"/>
      <c r="E102" s="119"/>
      <c r="F102" s="139"/>
      <c r="G102" s="122"/>
      <c r="H102" s="122"/>
      <c r="I102" s="122"/>
      <c r="J102" s="122"/>
    </row>
    <row r="103" spans="1:12" ht="21.75" customHeight="1" x14ac:dyDescent="0.25">
      <c r="A103" s="86" t="s">
        <v>178</v>
      </c>
      <c r="B103" s="45" t="s">
        <v>179</v>
      </c>
      <c r="C103" s="118"/>
      <c r="D103" s="119"/>
      <c r="E103" s="119"/>
      <c r="F103" s="119"/>
      <c r="G103" s="122"/>
      <c r="H103" s="122"/>
      <c r="I103" s="122"/>
      <c r="J103" s="122"/>
    </row>
    <row r="104" spans="1:12" ht="22.5" customHeight="1" x14ac:dyDescent="0.25">
      <c r="A104" s="86" t="s">
        <v>180</v>
      </c>
      <c r="B104" s="45" t="s">
        <v>181</v>
      </c>
      <c r="C104" s="118"/>
      <c r="D104" s="119"/>
      <c r="E104" s="119"/>
      <c r="F104" s="119"/>
      <c r="G104" s="122"/>
      <c r="H104" s="122"/>
      <c r="I104" s="122"/>
      <c r="J104" s="122"/>
    </row>
    <row r="105" spans="1:12" s="2" customFormat="1" ht="48" customHeight="1" x14ac:dyDescent="0.25">
      <c r="A105" s="140" t="s">
        <v>182</v>
      </c>
      <c r="B105" s="132" t="s">
        <v>183</v>
      </c>
      <c r="C105" s="141">
        <f>C106+C108+C107</f>
        <v>9185.5</v>
      </c>
      <c r="D105" s="141">
        <f>D106+D108+D107</f>
        <v>11674.2</v>
      </c>
      <c r="E105" s="142">
        <f t="shared" ref="E105:J105" si="5">E106+E108+E107</f>
        <v>11773.900000000001</v>
      </c>
      <c r="F105" s="142">
        <f t="shared" si="5"/>
        <v>13014.37</v>
      </c>
      <c r="G105" s="141">
        <f t="shared" si="5"/>
        <v>3253.5699999999997</v>
      </c>
      <c r="H105" s="141">
        <f t="shared" si="5"/>
        <v>3253.5699999999997</v>
      </c>
      <c r="I105" s="141">
        <f t="shared" si="5"/>
        <v>3253.5699999999997</v>
      </c>
      <c r="J105" s="141">
        <f t="shared" si="5"/>
        <v>3253.6</v>
      </c>
      <c r="K105" s="172"/>
    </row>
    <row r="106" spans="1:12" s="2" customFormat="1" ht="21" customHeight="1" x14ac:dyDescent="0.25">
      <c r="A106" s="86" t="s">
        <v>184</v>
      </c>
      <c r="B106" s="45" t="s">
        <v>185</v>
      </c>
      <c r="C106" s="87">
        <v>4785.5</v>
      </c>
      <c r="D106" s="87">
        <v>6053.3</v>
      </c>
      <c r="E106" s="118">
        <v>6053.3</v>
      </c>
      <c r="F106" s="118">
        <v>6211.47</v>
      </c>
      <c r="G106" s="87">
        <v>1552.87</v>
      </c>
      <c r="H106" s="87">
        <v>1552.87</v>
      </c>
      <c r="I106" s="87">
        <v>1552.87</v>
      </c>
      <c r="J106" s="87">
        <v>1552.8</v>
      </c>
      <c r="K106" s="167"/>
    </row>
    <row r="107" spans="1:12" s="2" customFormat="1" ht="21" customHeight="1" x14ac:dyDescent="0.25">
      <c r="A107" s="86" t="s">
        <v>186</v>
      </c>
      <c r="B107" s="45" t="s">
        <v>187</v>
      </c>
      <c r="C107" s="87">
        <v>4061.5</v>
      </c>
      <c r="D107" s="87">
        <v>5188.5</v>
      </c>
      <c r="E107" s="118">
        <v>5188.5</v>
      </c>
      <c r="F107" s="118">
        <v>5324</v>
      </c>
      <c r="G107" s="87">
        <v>1331</v>
      </c>
      <c r="H107" s="87">
        <v>1331</v>
      </c>
      <c r="I107" s="87">
        <v>1331</v>
      </c>
      <c r="J107" s="87">
        <v>1331</v>
      </c>
      <c r="K107" s="167"/>
    </row>
    <row r="108" spans="1:12" s="7" customFormat="1" ht="21.75" customHeight="1" x14ac:dyDescent="0.25">
      <c r="A108" s="86" t="s">
        <v>188</v>
      </c>
      <c r="B108" s="45" t="s">
        <v>189</v>
      </c>
      <c r="C108" s="87">
        <v>338.5</v>
      </c>
      <c r="D108" s="87">
        <v>432.4</v>
      </c>
      <c r="E108" s="118">
        <v>532.1</v>
      </c>
      <c r="F108" s="118">
        <v>1478.9</v>
      </c>
      <c r="G108" s="117">
        <v>369.7</v>
      </c>
      <c r="H108" s="117">
        <v>369.7</v>
      </c>
      <c r="I108" s="117">
        <v>369.7</v>
      </c>
      <c r="J108" s="117">
        <v>369.8</v>
      </c>
      <c r="K108" s="173"/>
    </row>
    <row r="109" spans="1:12" s="7" customFormat="1" ht="20.25" customHeight="1" x14ac:dyDescent="0.25">
      <c r="A109" s="143" t="s">
        <v>190</v>
      </c>
      <c r="B109" s="91" t="s">
        <v>191</v>
      </c>
      <c r="C109" s="144"/>
      <c r="D109" s="144"/>
      <c r="E109" s="144"/>
      <c r="F109" s="144"/>
      <c r="G109" s="144"/>
      <c r="H109" s="144"/>
      <c r="I109" s="144"/>
      <c r="J109" s="144"/>
      <c r="K109" s="174"/>
    </row>
    <row r="110" spans="1:12" s="2" customFormat="1" ht="22.5" customHeight="1" x14ac:dyDescent="0.25">
      <c r="A110" s="86" t="s">
        <v>192</v>
      </c>
      <c r="B110" s="71" t="s">
        <v>193</v>
      </c>
      <c r="C110" s="87"/>
      <c r="D110" s="87"/>
      <c r="E110" s="87"/>
      <c r="F110" s="87"/>
      <c r="G110" s="87"/>
      <c r="H110" s="87"/>
      <c r="I110" s="87"/>
      <c r="J110" s="87"/>
      <c r="K110" s="163"/>
    </row>
    <row r="111" spans="1:12" s="2" customFormat="1" ht="18" x14ac:dyDescent="0.25">
      <c r="A111" s="145" t="s">
        <v>194</v>
      </c>
      <c r="B111" s="146" t="s">
        <v>195</v>
      </c>
      <c r="C111" s="147"/>
      <c r="D111" s="148"/>
      <c r="E111" s="148"/>
      <c r="F111" s="148"/>
      <c r="G111" s="149"/>
      <c r="H111" s="149"/>
      <c r="I111" s="149"/>
      <c r="J111" s="149"/>
      <c r="K111" s="163"/>
    </row>
    <row r="112" spans="1:12" s="8" customFormat="1" ht="32.25" customHeight="1" x14ac:dyDescent="0.25">
      <c r="A112" s="220" t="s">
        <v>196</v>
      </c>
      <c r="B112" s="221"/>
      <c r="C112" s="221"/>
      <c r="D112" s="221"/>
      <c r="E112" s="221"/>
      <c r="F112" s="221"/>
      <c r="G112" s="221"/>
      <c r="H112" s="221"/>
      <c r="I112" s="221"/>
      <c r="J112" s="222"/>
      <c r="K112" s="175"/>
    </row>
    <row r="113" spans="1:11" s="8" customFormat="1" ht="18" customHeight="1" x14ac:dyDescent="0.25">
      <c r="A113" s="150" t="s">
        <v>197</v>
      </c>
      <c r="B113" s="151" t="s">
        <v>198</v>
      </c>
      <c r="C113" s="152">
        <v>159</v>
      </c>
      <c r="D113" s="152">
        <v>193</v>
      </c>
      <c r="E113" s="152">
        <v>188</v>
      </c>
      <c r="F113" s="152">
        <v>188</v>
      </c>
      <c r="G113" s="154"/>
      <c r="H113" s="154"/>
      <c r="I113" s="154"/>
      <c r="J113" s="154"/>
      <c r="K113" s="175"/>
    </row>
    <row r="114" spans="1:11" s="8" customFormat="1" ht="18" customHeight="1" x14ac:dyDescent="0.25">
      <c r="A114" s="150" t="s">
        <v>199</v>
      </c>
      <c r="B114" s="151" t="s">
        <v>200</v>
      </c>
      <c r="C114" s="152">
        <f t="shared" ref="C114:J114" si="6">C115+C116</f>
        <v>27349.3</v>
      </c>
      <c r="D114" s="152">
        <f t="shared" si="6"/>
        <v>34878.800000000003</v>
      </c>
      <c r="E114" s="152">
        <f t="shared" si="6"/>
        <v>34878.800000000003</v>
      </c>
      <c r="F114" s="152">
        <f t="shared" si="6"/>
        <v>35789.9</v>
      </c>
      <c r="G114" s="186">
        <f t="shared" si="6"/>
        <v>8947.5</v>
      </c>
      <c r="H114" s="186">
        <f t="shared" si="6"/>
        <v>8947.5</v>
      </c>
      <c r="I114" s="186">
        <f t="shared" si="6"/>
        <v>8947.5</v>
      </c>
      <c r="J114" s="186">
        <f t="shared" si="6"/>
        <v>8947.5</v>
      </c>
      <c r="K114" s="175"/>
    </row>
    <row r="115" spans="1:11" s="8" customFormat="1" ht="18" customHeight="1" x14ac:dyDescent="0.25">
      <c r="A115" s="150" t="s">
        <v>201</v>
      </c>
      <c r="B115" s="151" t="s">
        <v>202</v>
      </c>
      <c r="C115" s="152">
        <v>22563.8</v>
      </c>
      <c r="D115" s="152">
        <v>28825.5</v>
      </c>
      <c r="E115" s="152">
        <v>28825.5</v>
      </c>
      <c r="F115" s="152">
        <v>29578.400000000001</v>
      </c>
      <c r="G115" s="154">
        <v>7394.6</v>
      </c>
      <c r="H115" s="154">
        <v>7394.6</v>
      </c>
      <c r="I115" s="154">
        <v>7394.6</v>
      </c>
      <c r="J115" s="154">
        <v>7394.6</v>
      </c>
      <c r="K115" s="175"/>
    </row>
    <row r="116" spans="1:11" s="8" customFormat="1" ht="18" customHeight="1" x14ac:dyDescent="0.25">
      <c r="A116" s="150" t="s">
        <v>203</v>
      </c>
      <c r="B116" s="151" t="s">
        <v>204</v>
      </c>
      <c r="C116" s="152">
        <v>4785.5</v>
      </c>
      <c r="D116" s="152">
        <v>6053.3</v>
      </c>
      <c r="E116" s="152">
        <v>6053.3</v>
      </c>
      <c r="F116" s="152">
        <v>6211.5</v>
      </c>
      <c r="G116" s="154">
        <v>1552.9</v>
      </c>
      <c r="H116" s="154">
        <v>1552.9</v>
      </c>
      <c r="I116" s="154">
        <v>1552.9</v>
      </c>
      <c r="J116" s="154">
        <v>1552.9</v>
      </c>
      <c r="K116" s="175"/>
    </row>
    <row r="117" spans="1:11" s="8" customFormat="1" ht="18" customHeight="1" x14ac:dyDescent="0.25">
      <c r="A117" s="150"/>
      <c r="B117" s="155"/>
      <c r="C117" s="152"/>
      <c r="D117" s="152"/>
      <c r="E117" s="152"/>
      <c r="F117" s="153"/>
      <c r="G117" s="154"/>
      <c r="H117" s="154"/>
      <c r="I117" s="154"/>
      <c r="J117" s="154"/>
      <c r="K117" s="175"/>
    </row>
    <row r="118" spans="1:11" s="9" customFormat="1" ht="36" customHeight="1" x14ac:dyDescent="0.3">
      <c r="A118" s="223" t="s">
        <v>205</v>
      </c>
      <c r="B118" s="224"/>
      <c r="C118" s="225" t="s">
        <v>206</v>
      </c>
      <c r="D118" s="226"/>
      <c r="E118" s="227"/>
      <c r="F118" s="225" t="s">
        <v>207</v>
      </c>
      <c r="G118" s="226"/>
      <c r="H118" s="226"/>
      <c r="I118" s="226"/>
      <c r="J118" s="227"/>
      <c r="K118" s="176"/>
    </row>
    <row r="119" spans="1:11" s="9" customFormat="1" ht="17.25" customHeight="1" x14ac:dyDescent="0.3">
      <c r="C119" s="234" t="s">
        <v>208</v>
      </c>
      <c r="D119" s="235"/>
      <c r="E119" s="236"/>
      <c r="F119" s="234" t="s">
        <v>209</v>
      </c>
      <c r="G119" s="235"/>
      <c r="H119" s="235"/>
      <c r="I119" s="235"/>
      <c r="J119" s="236"/>
      <c r="K119" s="176"/>
    </row>
    <row r="120" spans="1:11" s="9" customFormat="1" ht="28.5" customHeight="1" x14ac:dyDescent="0.3">
      <c r="A120" s="9" t="s">
        <v>210</v>
      </c>
      <c r="C120" s="242" t="s">
        <v>211</v>
      </c>
      <c r="D120" s="243"/>
      <c r="E120" s="244"/>
      <c r="F120" s="225" t="s">
        <v>212</v>
      </c>
      <c r="G120" s="226"/>
      <c r="H120" s="226"/>
      <c r="I120" s="226"/>
      <c r="J120" s="227"/>
      <c r="K120" s="176"/>
    </row>
    <row r="121" spans="1:11" s="9" customFormat="1" ht="17.25" customHeight="1" x14ac:dyDescent="0.3">
      <c r="A121" s="156"/>
      <c r="C121" s="234" t="s">
        <v>213</v>
      </c>
      <c r="D121" s="235"/>
      <c r="E121" s="236"/>
      <c r="F121" s="234" t="s">
        <v>209</v>
      </c>
      <c r="G121" s="235"/>
      <c r="H121" s="235"/>
      <c r="I121" s="235"/>
      <c r="J121" s="236"/>
      <c r="K121" s="176"/>
    </row>
    <row r="122" spans="1:11" s="9" customFormat="1" ht="17.25" customHeight="1" x14ac:dyDescent="0.3">
      <c r="A122" s="157" t="s">
        <v>214</v>
      </c>
      <c r="B122" s="158"/>
      <c r="C122" s="228" t="s">
        <v>215</v>
      </c>
      <c r="D122" s="229"/>
      <c r="E122" s="230"/>
      <c r="F122" s="228" t="s">
        <v>216</v>
      </c>
      <c r="G122" s="229"/>
      <c r="H122" s="229"/>
      <c r="I122" s="229"/>
      <c r="J122" s="230"/>
      <c r="K122" s="176"/>
    </row>
    <row r="123" spans="1:11" s="8" customFormat="1" ht="20.25" x14ac:dyDescent="0.3">
      <c r="A123" s="159" t="s">
        <v>217</v>
      </c>
      <c r="B123" s="160"/>
      <c r="C123" s="231" t="s">
        <v>218</v>
      </c>
      <c r="D123" s="232"/>
      <c r="E123" s="233"/>
      <c r="F123" s="234" t="s">
        <v>209</v>
      </c>
      <c r="G123" s="235"/>
      <c r="H123" s="235"/>
      <c r="I123" s="235"/>
      <c r="J123" s="236"/>
      <c r="K123" s="175"/>
    </row>
    <row r="124" spans="1:11" x14ac:dyDescent="0.25">
      <c r="A124" s="161"/>
    </row>
    <row r="125" spans="1:11" x14ac:dyDescent="0.25">
      <c r="A125" s="161"/>
    </row>
    <row r="126" spans="1:11" x14ac:dyDescent="0.25">
      <c r="A126" s="161"/>
    </row>
    <row r="127" spans="1:11" x14ac:dyDescent="0.25">
      <c r="A127" s="161"/>
    </row>
    <row r="128" spans="1:11" x14ac:dyDescent="0.25">
      <c r="A128" s="161"/>
    </row>
    <row r="129" spans="1:1" x14ac:dyDescent="0.25">
      <c r="A129" s="161"/>
    </row>
    <row r="130" spans="1:1" ht="20.25" customHeight="1" x14ac:dyDescent="0.25">
      <c r="A130" s="161"/>
    </row>
    <row r="131" spans="1:1" x14ac:dyDescent="0.25">
      <c r="A131" s="161"/>
    </row>
    <row r="132" spans="1:1" x14ac:dyDescent="0.25">
      <c r="A132" s="161"/>
    </row>
    <row r="133" spans="1:1" x14ac:dyDescent="0.25">
      <c r="A133" s="161"/>
    </row>
    <row r="134" spans="1:1" x14ac:dyDescent="0.25">
      <c r="A134" s="161"/>
    </row>
    <row r="135" spans="1:1" x14ac:dyDescent="0.25">
      <c r="A135" s="161"/>
    </row>
    <row r="136" spans="1:1" x14ac:dyDescent="0.25">
      <c r="A136" s="161"/>
    </row>
    <row r="137" spans="1:1" x14ac:dyDescent="0.25">
      <c r="A137" s="161"/>
    </row>
    <row r="138" spans="1:1" x14ac:dyDescent="0.25">
      <c r="A138" s="161"/>
    </row>
    <row r="139" spans="1:1" x14ac:dyDescent="0.25">
      <c r="A139" s="161"/>
    </row>
    <row r="140" spans="1:1" x14ac:dyDescent="0.25">
      <c r="A140" s="161"/>
    </row>
    <row r="141" spans="1:1" x14ac:dyDescent="0.25">
      <c r="A141" s="161"/>
    </row>
    <row r="142" spans="1:1" x14ac:dyDescent="0.25">
      <c r="A142" s="161"/>
    </row>
    <row r="143" spans="1:1" x14ac:dyDescent="0.25">
      <c r="A143" s="161"/>
    </row>
    <row r="144" spans="1:1" x14ac:dyDescent="0.25">
      <c r="A144" s="161"/>
    </row>
    <row r="145" spans="1:1" x14ac:dyDescent="0.25">
      <c r="A145" s="161"/>
    </row>
    <row r="146" spans="1:1" x14ac:dyDescent="0.25">
      <c r="A146" s="161"/>
    </row>
    <row r="147" spans="1:1" x14ac:dyDescent="0.25">
      <c r="A147" s="161"/>
    </row>
    <row r="148" spans="1:1" x14ac:dyDescent="0.25">
      <c r="A148" s="161"/>
    </row>
    <row r="149" spans="1:1" x14ac:dyDescent="0.25">
      <c r="A149" s="161"/>
    </row>
    <row r="150" spans="1:1" x14ac:dyDescent="0.25">
      <c r="A150" s="161"/>
    </row>
    <row r="151" spans="1:1" x14ac:dyDescent="0.25">
      <c r="A151" s="161"/>
    </row>
    <row r="152" spans="1:1" x14ac:dyDescent="0.25">
      <c r="A152" s="161"/>
    </row>
    <row r="153" spans="1:1" x14ac:dyDescent="0.25">
      <c r="A153" s="161"/>
    </row>
    <row r="154" spans="1:1" x14ac:dyDescent="0.25">
      <c r="A154" s="161"/>
    </row>
    <row r="155" spans="1:1" x14ac:dyDescent="0.25">
      <c r="A155" s="161"/>
    </row>
    <row r="156" spans="1:1" x14ac:dyDescent="0.25">
      <c r="A156" s="161"/>
    </row>
    <row r="157" spans="1:1" x14ac:dyDescent="0.25">
      <c r="A157" s="161"/>
    </row>
    <row r="158" spans="1:1" x14ac:dyDescent="0.25">
      <c r="A158" s="161"/>
    </row>
    <row r="159" spans="1:1" x14ac:dyDescent="0.25">
      <c r="A159" s="161"/>
    </row>
    <row r="160" spans="1:1" x14ac:dyDescent="0.25">
      <c r="A160" s="161"/>
    </row>
    <row r="161" spans="1:1" x14ac:dyDescent="0.25">
      <c r="A161" s="161"/>
    </row>
    <row r="162" spans="1:1" x14ac:dyDescent="0.25">
      <c r="A162" s="161"/>
    </row>
    <row r="163" spans="1:1" x14ac:dyDescent="0.25">
      <c r="A163" s="161"/>
    </row>
    <row r="164" spans="1:1" x14ac:dyDescent="0.25">
      <c r="A164" s="161"/>
    </row>
    <row r="165" spans="1:1" x14ac:dyDescent="0.25">
      <c r="A165" s="161"/>
    </row>
    <row r="166" spans="1:1" x14ac:dyDescent="0.25">
      <c r="A166" s="161"/>
    </row>
    <row r="167" spans="1:1" x14ac:dyDescent="0.25">
      <c r="A167" s="161"/>
    </row>
    <row r="168" spans="1:1" x14ac:dyDescent="0.25">
      <c r="A168" s="161"/>
    </row>
    <row r="169" spans="1:1" x14ac:dyDescent="0.25">
      <c r="A169" s="161"/>
    </row>
    <row r="170" spans="1:1" x14ac:dyDescent="0.25">
      <c r="A170" s="161"/>
    </row>
    <row r="171" spans="1:1" x14ac:dyDescent="0.25">
      <c r="A171" s="161"/>
    </row>
    <row r="172" spans="1:1" x14ac:dyDescent="0.25">
      <c r="A172" s="161"/>
    </row>
    <row r="173" spans="1:1" x14ac:dyDescent="0.25">
      <c r="A173" s="161"/>
    </row>
    <row r="174" spans="1:1" x14ac:dyDescent="0.25">
      <c r="A174" s="161"/>
    </row>
    <row r="175" spans="1:1" x14ac:dyDescent="0.25">
      <c r="A175" s="161"/>
    </row>
    <row r="176" spans="1:1" x14ac:dyDescent="0.25">
      <c r="A176" s="161"/>
    </row>
    <row r="177" spans="1:1" x14ac:dyDescent="0.25">
      <c r="A177" s="161"/>
    </row>
    <row r="178" spans="1:1" x14ac:dyDescent="0.25">
      <c r="A178" s="161"/>
    </row>
    <row r="179" spans="1:1" x14ac:dyDescent="0.25">
      <c r="A179" s="161"/>
    </row>
    <row r="180" spans="1:1" x14ac:dyDescent="0.25">
      <c r="A180" s="161"/>
    </row>
    <row r="181" spans="1:1" x14ac:dyDescent="0.25">
      <c r="A181" s="161"/>
    </row>
    <row r="182" spans="1:1" x14ac:dyDescent="0.25">
      <c r="A182" s="161"/>
    </row>
    <row r="183" spans="1:1" x14ac:dyDescent="0.25">
      <c r="A183" s="161"/>
    </row>
    <row r="184" spans="1:1" x14ac:dyDescent="0.25">
      <c r="A184" s="161"/>
    </row>
    <row r="185" spans="1:1" x14ac:dyDescent="0.25">
      <c r="A185" s="161"/>
    </row>
    <row r="186" spans="1:1" x14ac:dyDescent="0.25">
      <c r="A186" s="161"/>
    </row>
    <row r="187" spans="1:1" x14ac:dyDescent="0.25">
      <c r="A187" s="161"/>
    </row>
    <row r="188" spans="1:1" x14ac:dyDescent="0.25">
      <c r="A188" s="161"/>
    </row>
    <row r="189" spans="1:1" x14ac:dyDescent="0.25">
      <c r="A189" s="161"/>
    </row>
    <row r="190" spans="1:1" x14ac:dyDescent="0.25">
      <c r="A190" s="161"/>
    </row>
    <row r="191" spans="1:1" x14ac:dyDescent="0.25">
      <c r="A191" s="161"/>
    </row>
    <row r="192" spans="1:1" x14ac:dyDescent="0.25">
      <c r="A192" s="161"/>
    </row>
    <row r="193" spans="1:1" x14ac:dyDescent="0.25">
      <c r="A193" s="161"/>
    </row>
    <row r="194" spans="1:1" x14ac:dyDescent="0.25">
      <c r="A194" s="161"/>
    </row>
    <row r="195" spans="1:1" x14ac:dyDescent="0.25">
      <c r="A195" s="161"/>
    </row>
    <row r="196" spans="1:1" x14ac:dyDescent="0.25">
      <c r="A196" s="161"/>
    </row>
    <row r="197" spans="1:1" x14ac:dyDescent="0.25">
      <c r="A197" s="161"/>
    </row>
    <row r="198" spans="1:1" x14ac:dyDescent="0.25">
      <c r="A198" s="161"/>
    </row>
    <row r="199" spans="1:1" x14ac:dyDescent="0.25">
      <c r="A199" s="161"/>
    </row>
    <row r="200" spans="1:1" x14ac:dyDescent="0.25">
      <c r="A200" s="161"/>
    </row>
    <row r="201" spans="1:1" x14ac:dyDescent="0.25">
      <c r="A201" s="161"/>
    </row>
    <row r="202" spans="1:1" x14ac:dyDescent="0.25">
      <c r="A202" s="161"/>
    </row>
    <row r="203" spans="1:1" x14ac:dyDescent="0.25">
      <c r="A203" s="161"/>
    </row>
    <row r="204" spans="1:1" x14ac:dyDescent="0.25">
      <c r="A204" s="161"/>
    </row>
    <row r="205" spans="1:1" x14ac:dyDescent="0.25">
      <c r="A205" s="161"/>
    </row>
    <row r="206" spans="1:1" x14ac:dyDescent="0.25">
      <c r="A206" s="161"/>
    </row>
    <row r="207" spans="1:1" x14ac:dyDescent="0.25">
      <c r="A207" s="161"/>
    </row>
    <row r="208" spans="1:1" x14ac:dyDescent="0.25">
      <c r="A208" s="161"/>
    </row>
    <row r="209" spans="1:1" x14ac:dyDescent="0.25">
      <c r="A209" s="161"/>
    </row>
    <row r="210" spans="1:1" x14ac:dyDescent="0.25">
      <c r="A210" s="161"/>
    </row>
    <row r="211" spans="1:1" x14ac:dyDescent="0.25">
      <c r="A211" s="161"/>
    </row>
    <row r="212" spans="1:1" x14ac:dyDescent="0.25">
      <c r="A212" s="161"/>
    </row>
    <row r="213" spans="1:1" x14ac:dyDescent="0.25">
      <c r="A213" s="161"/>
    </row>
    <row r="214" spans="1:1" x14ac:dyDescent="0.25">
      <c r="A214" s="161"/>
    </row>
    <row r="215" spans="1:1" x14ac:dyDescent="0.25">
      <c r="A215" s="161"/>
    </row>
    <row r="216" spans="1:1" x14ac:dyDescent="0.25">
      <c r="A216" s="161"/>
    </row>
    <row r="217" spans="1:1" x14ac:dyDescent="0.25">
      <c r="A217" s="161"/>
    </row>
    <row r="218" spans="1:1" x14ac:dyDescent="0.25">
      <c r="A218" s="161"/>
    </row>
    <row r="219" spans="1:1" x14ac:dyDescent="0.25">
      <c r="A219" s="161"/>
    </row>
    <row r="220" spans="1:1" x14ac:dyDescent="0.25">
      <c r="A220" s="161"/>
    </row>
    <row r="221" spans="1:1" x14ac:dyDescent="0.25">
      <c r="A221" s="161"/>
    </row>
    <row r="222" spans="1:1" x14ac:dyDescent="0.25">
      <c r="A222" s="161"/>
    </row>
    <row r="223" spans="1:1" x14ac:dyDescent="0.25">
      <c r="A223" s="161"/>
    </row>
    <row r="224" spans="1:1" x14ac:dyDescent="0.25">
      <c r="A224" s="161"/>
    </row>
    <row r="225" spans="1:1" x14ac:dyDescent="0.25">
      <c r="A225" s="161"/>
    </row>
    <row r="226" spans="1:1" x14ac:dyDescent="0.25">
      <c r="A226" s="161"/>
    </row>
    <row r="227" spans="1:1" x14ac:dyDescent="0.25">
      <c r="A227" s="161"/>
    </row>
    <row r="228" spans="1:1" x14ac:dyDescent="0.25">
      <c r="A228" s="161"/>
    </row>
    <row r="229" spans="1:1" x14ac:dyDescent="0.25">
      <c r="A229" s="161"/>
    </row>
    <row r="230" spans="1:1" x14ac:dyDescent="0.25">
      <c r="A230" s="161"/>
    </row>
    <row r="231" spans="1:1" x14ac:dyDescent="0.25">
      <c r="A231" s="161"/>
    </row>
    <row r="232" spans="1:1" x14ac:dyDescent="0.25">
      <c r="A232" s="161"/>
    </row>
    <row r="233" spans="1:1" x14ac:dyDescent="0.25">
      <c r="A233" s="161"/>
    </row>
    <row r="234" spans="1:1" x14ac:dyDescent="0.25">
      <c r="A234" s="161"/>
    </row>
    <row r="235" spans="1:1" x14ac:dyDescent="0.25">
      <c r="A235" s="161"/>
    </row>
    <row r="236" spans="1:1" x14ac:dyDescent="0.25">
      <c r="A236" s="161"/>
    </row>
    <row r="237" spans="1:1" x14ac:dyDescent="0.25">
      <c r="A237" s="161"/>
    </row>
    <row r="238" spans="1:1" x14ac:dyDescent="0.25">
      <c r="A238" s="161"/>
    </row>
    <row r="239" spans="1:1" x14ac:dyDescent="0.25">
      <c r="A239" s="161"/>
    </row>
    <row r="240" spans="1:1" x14ac:dyDescent="0.25">
      <c r="A240" s="161"/>
    </row>
    <row r="241" spans="1:1" x14ac:dyDescent="0.25">
      <c r="A241" s="161"/>
    </row>
    <row r="242" spans="1:1" x14ac:dyDescent="0.25">
      <c r="A242" s="161"/>
    </row>
    <row r="243" spans="1:1" x14ac:dyDescent="0.25">
      <c r="A243" s="161"/>
    </row>
    <row r="244" spans="1:1" x14ac:dyDescent="0.25">
      <c r="A244" s="161"/>
    </row>
    <row r="245" spans="1:1" x14ac:dyDescent="0.25">
      <c r="A245" s="161"/>
    </row>
    <row r="246" spans="1:1" x14ac:dyDescent="0.25">
      <c r="A246" s="161"/>
    </row>
    <row r="247" spans="1:1" x14ac:dyDescent="0.25">
      <c r="A247" s="161"/>
    </row>
    <row r="248" spans="1:1" x14ac:dyDescent="0.25">
      <c r="A248" s="161"/>
    </row>
    <row r="249" spans="1:1" x14ac:dyDescent="0.25">
      <c r="A249" s="161"/>
    </row>
    <row r="250" spans="1:1" x14ac:dyDescent="0.25">
      <c r="A250" s="161"/>
    </row>
    <row r="251" spans="1:1" x14ac:dyDescent="0.25">
      <c r="A251" s="161"/>
    </row>
    <row r="252" spans="1:1" x14ac:dyDescent="0.25">
      <c r="A252" s="161"/>
    </row>
    <row r="253" spans="1:1" x14ac:dyDescent="0.25">
      <c r="A253" s="161"/>
    </row>
    <row r="254" spans="1:1" x14ac:dyDescent="0.25">
      <c r="A254" s="161"/>
    </row>
    <row r="255" spans="1:1" x14ac:dyDescent="0.25">
      <c r="A255" s="161"/>
    </row>
    <row r="256" spans="1:1" x14ac:dyDescent="0.25">
      <c r="A256" s="161"/>
    </row>
    <row r="257" spans="1:1" x14ac:dyDescent="0.25">
      <c r="A257" s="161"/>
    </row>
  </sheetData>
  <sheetProtection selectLockedCells="1" selectUnlockedCells="1"/>
  <mergeCells count="62">
    <mergeCell ref="C122:E122"/>
    <mergeCell ref="F122:J122"/>
    <mergeCell ref="C123:E123"/>
    <mergeCell ref="F123:J123"/>
    <mergeCell ref="A36:A37"/>
    <mergeCell ref="B36:B37"/>
    <mergeCell ref="C36:C37"/>
    <mergeCell ref="D36:D37"/>
    <mergeCell ref="E36:E37"/>
    <mergeCell ref="F36:F37"/>
    <mergeCell ref="C119:E119"/>
    <mergeCell ref="F119:J119"/>
    <mergeCell ref="C120:E120"/>
    <mergeCell ref="F120:J120"/>
    <mergeCell ref="C121:E121"/>
    <mergeCell ref="F121:J121"/>
    <mergeCell ref="G36:J36"/>
    <mergeCell ref="A80:J80"/>
    <mergeCell ref="A91:J91"/>
    <mergeCell ref="A112:J112"/>
    <mergeCell ref="A118:B118"/>
    <mergeCell ref="C118:E118"/>
    <mergeCell ref="F118:J118"/>
    <mergeCell ref="A34:J34"/>
    <mergeCell ref="B22:G22"/>
    <mergeCell ref="H22:I22"/>
    <mergeCell ref="B23:G23"/>
    <mergeCell ref="H23:I23"/>
    <mergeCell ref="B24:G24"/>
    <mergeCell ref="H24:I24"/>
    <mergeCell ref="B26:I26"/>
    <mergeCell ref="B28:I28"/>
    <mergeCell ref="A31:J31"/>
    <mergeCell ref="A32:I32"/>
    <mergeCell ref="A33:J33"/>
    <mergeCell ref="B19:G19"/>
    <mergeCell ref="H19:I19"/>
    <mergeCell ref="B20:G20"/>
    <mergeCell ref="H20:I20"/>
    <mergeCell ref="B21:G21"/>
    <mergeCell ref="H21:I21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A5:B5"/>
    <mergeCell ref="G5:J5"/>
    <mergeCell ref="A1:B1"/>
    <mergeCell ref="G1:J1"/>
    <mergeCell ref="G2:J2"/>
    <mergeCell ref="G3:J3"/>
    <mergeCell ref="G4:J4"/>
  </mergeCells>
  <printOptions horizontalCentered="1"/>
  <pageMargins left="0.59055118110236227" right="0" top="0.59055118110236227" bottom="0.59055118110236227" header="0.51181102362204722" footer="0.51181102362204722"/>
  <pageSetup paperSize="9" scale="56" orientation="portrait" verticalDpi="300" r:id="rId1"/>
  <headerFooter alignWithMargins="0"/>
  <rowBreaks count="2" manualBreakCount="2"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фінплан!Print_Area</vt:lpstr>
      <vt:lpstr>фінплан!Print_Titles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2025-07-08T08:09:35Z</cp:lastPrinted>
  <dcterms:created xsi:type="dcterms:W3CDTF">2022-01-19T09:48:20Z</dcterms:created>
  <dcterms:modified xsi:type="dcterms:W3CDTF">2025-07-30T12:54:00Z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21D31D64786D4CDC9B455A3673E84331_12</vt:lpwstr>
  </property>
  <property fmtid="{D5CDD505-2E9C-101B-9397-08002B2CF9AE}" pid="3" name="KSOProductBuildVer">
    <vt:lpwstr>1033-12.2.0.16731</vt:lpwstr>
  </property>
</Properties>
</file>