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4140" firstSheet="4" activeTab="5"/>
  </bookViews>
  <sheets>
    <sheet name="Кладов.добр 2021" sheetId="1" r:id="rId1"/>
    <sheet name="Кладовище (2021)" sheetId="2" r:id="rId2"/>
    <sheet name="сад-г.добр 2021" sheetId="3" r:id="rId3"/>
    <sheet name="Садово-гор.(2021)" sheetId="4" r:id="rId4"/>
    <sheet name="села добр.2021 " sheetId="5" r:id="rId5"/>
    <sheet name="села 2021 (села) (зміни Копанк)" sheetId="6" r:id="rId6"/>
    <sheet name="села 2021 (села) (карантин)" sheetId="7" r:id="rId7"/>
    <sheet name="села 2021 (села)" sheetId="8" r:id="rId8"/>
    <sheet name="добрий2021 (міські)" sheetId="9" r:id="rId9"/>
    <sheet name="міські 2021  (карантин)" sheetId="10" r:id="rId10"/>
    <sheet name="міські 2021 " sheetId="11" r:id="rId11"/>
    <sheet name="села добр.2020 " sheetId="12" r:id="rId12"/>
    <sheet name="села 2020" sheetId="13" r:id="rId13"/>
    <sheet name="сад-г.добр 2020" sheetId="14" r:id="rId14"/>
    <sheet name="Садово-гор.(2020)" sheetId="15" r:id="rId15"/>
    <sheet name="Кладовище (2020)" sheetId="16" r:id="rId16"/>
    <sheet name="добрий2020" sheetId="17" r:id="rId17"/>
    <sheet name="міські 2020" sheetId="18" r:id="rId18"/>
    <sheet name="Розподіл на 2021р" sheetId="19" r:id="rId19"/>
  </sheets>
  <definedNames>
    <definedName name="_xlnm.Print_Area" localSheetId="16">'добрий2020'!$A$1:$Z$24</definedName>
    <definedName name="_xlnm.Print_Area" localSheetId="8">'добрий2021 (міські)'!$A$1:$Z$25</definedName>
    <definedName name="_xlnm.Print_Area" localSheetId="0">'Кладов.добр 2021'!$A$1:$Z$21</definedName>
    <definedName name="_xlnm.Print_Area" localSheetId="15">'Кладовище (2020)'!$A$1:$AE$8</definedName>
    <definedName name="_xlnm.Print_Area" localSheetId="1">'Кладовище (2021)'!$A$1:$AH$20</definedName>
    <definedName name="_xlnm.Print_Area" localSheetId="17">'міські 2020'!$A$1:$AE$24</definedName>
    <definedName name="_xlnm.Print_Area" localSheetId="10">'міські 2021 '!$A$1:$AG$23</definedName>
    <definedName name="_xlnm.Print_Area" localSheetId="9">'міські 2021  (карантин)'!$A$1:$AG$23</definedName>
    <definedName name="_xlnm.Print_Area" localSheetId="13">'сад-г.добр 2020'!$A$1:$U$23</definedName>
    <definedName name="_xlnm.Print_Area" localSheetId="2">'сад-г.добр 2021'!$A$1:$U$23</definedName>
    <definedName name="_xlnm.Print_Area" localSheetId="14">'Садово-гор.(2020)'!$A$1:$U$9</definedName>
    <definedName name="_xlnm.Print_Area" localSheetId="3">'Садово-гор.(2021)'!$A$1:$U$19</definedName>
    <definedName name="_xlnm.Print_Area" localSheetId="12">'села 2020'!$A$1:$AD$14</definedName>
    <definedName name="_xlnm.Print_Area" localSheetId="7">'села 2021 (села)'!$A$1:$AG$20</definedName>
    <definedName name="_xlnm.Print_Area" localSheetId="5">'села 2021 (села) (зміни Копанк)'!$A$1:$AG$20</definedName>
    <definedName name="_xlnm.Print_Area" localSheetId="6">'села 2021 (села) (карантин)'!$A$1:$AG$20</definedName>
    <definedName name="_xlnm.Print_Area" localSheetId="11">'села добр.2020 '!$A$1:$Z$22</definedName>
    <definedName name="_xlnm.Print_Area" localSheetId="4">'села добр.2021 '!$A$1:$Z$27</definedName>
  </definedNames>
  <calcPr fullCalcOnLoad="1"/>
</workbook>
</file>

<file path=xl/sharedStrings.xml><?xml version="1.0" encoding="utf-8"?>
<sst xmlns="http://schemas.openxmlformats.org/spreadsheetml/2006/main" count="1359" uniqueCount="156">
  <si>
    <t>№ п/п</t>
  </si>
  <si>
    <t>Назва маршруту</t>
  </si>
  <si>
    <t>№1 "Карпатська кераміка - Вокзал"</t>
  </si>
  <si>
    <t>№ 6 "Карпатська кераміка - Лікарня" по вул. Євшана</t>
  </si>
  <si>
    <t>№ 6А "Карпатська кераміка - Лікарня" по пр-ту Лесі Українки</t>
  </si>
  <si>
    <t>№7 "Центр - Шахта"</t>
  </si>
  <si>
    <t>№8 "Карпатська кераміка - Височанка" по вул. Євшана</t>
  </si>
  <si>
    <t>Всього</t>
  </si>
  <si>
    <t>№2 "Карпатська кераміка - Хотінь"до зуп. Бетонка</t>
  </si>
  <si>
    <t>№11А "ВПУ - Залісся" по вул. Євшана</t>
  </si>
  <si>
    <t>№11Б "ВПУ - Залісся" по пр-ту Лесі Українки</t>
  </si>
  <si>
    <t>№1 б "Карпатська кераміка - Вокзал"</t>
  </si>
  <si>
    <t xml:space="preserve">№ 3 "РЕМ - Загіря"  </t>
  </si>
  <si>
    <t>№ 4 "Карпатська кераміка - Долинська"</t>
  </si>
  <si>
    <t xml:space="preserve">№ 5 "Карпатська кераміка - Загіря"  </t>
  </si>
  <si>
    <t>№8 А "Карпатська кераміка - Височанка" по пр. Лесі Українки</t>
  </si>
  <si>
    <t>№1 А "Карпатська кераміка - Вокзал" по вул. Євшана, Литвина, Глібова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</si>
  <si>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</si>
  <si>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</si>
  <si>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</si>
  <si>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</si>
  <si>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</si>
  <si>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</si>
  <si>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</si>
  <si>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</si>
  <si>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</si>
  <si>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</si>
  <si>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</si>
  <si>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Перевізник</t>
  </si>
  <si>
    <t>ВАТ"Калуське АТП"</t>
  </si>
  <si>
    <t>ТзОВ"Калуш-Транс"</t>
  </si>
  <si>
    <t>ТзОВ"Автотранспортна асоціація"</t>
  </si>
  <si>
    <t>ПП Лялюк І.Ю.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</si>
  <si>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</si>
  <si>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</si>
  <si>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</si>
  <si>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</si>
  <si>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</si>
  <si>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</si>
  <si>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</si>
  <si>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рейсів</t>
  </si>
  <si>
    <t>сума</t>
  </si>
  <si>
    <t xml:space="preserve">  </t>
  </si>
  <si>
    <r>
      <t xml:space="preserve">ВСЬОГО  </t>
    </r>
    <r>
      <rPr>
        <b/>
        <sz val="10"/>
        <rFont val="Arial"/>
        <family val="2"/>
      </rPr>
      <t>(грн)</t>
    </r>
  </si>
  <si>
    <t>січень</t>
  </si>
  <si>
    <t>лютий</t>
  </si>
  <si>
    <t>березень</t>
  </si>
  <si>
    <t>квітень</t>
  </si>
  <si>
    <t>травень</t>
  </si>
  <si>
    <t>№8 Б"Карпатська кераміка - Височанка" по вул. Чорновола</t>
  </si>
  <si>
    <t>№8Б "Карпатська кераміка - Височанка" по вул.Чорновола</t>
  </si>
  <si>
    <t xml:space="preserve"> </t>
  </si>
  <si>
    <t>Додаток  1</t>
  </si>
  <si>
    <t>сума за рейс</t>
  </si>
  <si>
    <t>№8 А "Карпатська кераміка -Височанка" по пр.Л.Українки</t>
  </si>
  <si>
    <t>Коефіцієнт</t>
  </si>
  <si>
    <t>№8 Б"Карпатська кераміка -Височанка" по вул.Чорновола</t>
  </si>
  <si>
    <t>№8 "Карпатська кераміка -Височанка" по вул.Євшана</t>
  </si>
  <si>
    <r>
      <t xml:space="preserve">ВСЬОГО  </t>
    </r>
    <r>
      <rPr>
        <b/>
        <sz val="10"/>
        <rFont val="Times New Roman"/>
        <family val="1"/>
      </rPr>
      <t>(грн)</t>
    </r>
  </si>
  <si>
    <t>№ 6Б"Карпатська кераміка - Лікарня" по пр-ту Лесі Українки</t>
  </si>
  <si>
    <t>№ 6Б "Карпатська кераміка - Лікарня" по пр-ту Лесі Українки</t>
  </si>
  <si>
    <t xml:space="preserve">     Розподіл  виділених коштів з міського бюджету на  2020р. на міських автобусних маршрутах загального користування</t>
  </si>
  <si>
    <t>ПрАТ"Калуське АТП"</t>
  </si>
  <si>
    <t>12.</t>
  </si>
  <si>
    <t>№ 6Б "Карпатська кераміка - Лікарня" по пр. Лесі Українки</t>
  </si>
  <si>
    <t>№8 А"Карпатська кераміка - Височанка" по пр-ту Лесі Українки</t>
  </si>
  <si>
    <t xml:space="preserve">     Розподіл  виділених коштів з міського бюджету на  2020 р. на міських автобусних маршрутах загального користування</t>
  </si>
  <si>
    <t>№8А "Карпатська кераміка - Височанка" по пр-ту Лесі Українки</t>
  </si>
  <si>
    <t xml:space="preserve">     Розподіл  виділених коштів з міського бюджету на  2020р. до міського кладовища</t>
  </si>
  <si>
    <t>ТзОВ "Автотранспортна асоціація"</t>
  </si>
  <si>
    <t xml:space="preserve">     Розподіл  виділених коштів з міського бюджету на  2020р. до садово-городніх ділянок</t>
  </si>
  <si>
    <t>№1 А "Карпатська кераміка -Вокзал" по вул.Євшана, Литвина, Глібова</t>
  </si>
  <si>
    <t>№2"Карпатська кераміка -Хотінь" до зуп.Бетонка</t>
  </si>
  <si>
    <t>№7 "Центр-Шахта"</t>
  </si>
  <si>
    <t>ПрАТ "Калуське АТП"</t>
  </si>
  <si>
    <t>№11 Б "ВПУ-Залісся" по пр-ту Лесі Українки</t>
  </si>
  <si>
    <t>№11 А "ВПУ-Залісся" по вул.Євшана</t>
  </si>
  <si>
    <t>ТзОВ "Калуш-Транс"</t>
  </si>
  <si>
    <t>розрахунковий пасажиропробіг</t>
  </si>
  <si>
    <t>Всього (до садово-городніх ділянок)</t>
  </si>
  <si>
    <t>"Калуш-Зелений Яр"</t>
  </si>
  <si>
    <t>"Калуш-Середній Угринів"</t>
  </si>
  <si>
    <t>ПП "Західавтотранс"</t>
  </si>
  <si>
    <t xml:space="preserve">     Розподіл  виділених коштів з міського бюджету на  2020 рік  до садово-городніх ділянок та до садово-городніх масивів Зелений Яр і Середній Угринів</t>
  </si>
  <si>
    <t xml:space="preserve">     Розподіл  виділених коштів з міського бюджету на  2020р. на пиміських автобусних маршрутах Калуської ОТГ</t>
  </si>
  <si>
    <t>Калуш - Мостище</t>
  </si>
  <si>
    <t>ТзОВ "Євро-Авто-Бан"</t>
  </si>
  <si>
    <t>Калуш - Бабин Зарічний</t>
  </si>
  <si>
    <t>ФОП Довжанський Григорій Михайлович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</si>
  <si>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</si>
  <si>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</si>
  <si>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</si>
  <si>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</si>
  <si>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</si>
  <si>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r>
      <rPr>
        <b/>
        <sz val="10"/>
        <rFont val="Arial"/>
        <family val="2"/>
      </rPr>
      <t>ВСЬОГО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(грн)</t>
    </r>
  </si>
  <si>
    <t xml:space="preserve"> Розподіл  виділених коштів з міського бюджету на  2020 р. на приміських автобусних маршрутах до населених пунктів , на які поширюються повноваження Калуської міської ради</t>
  </si>
  <si>
    <t xml:space="preserve">                                 Керуючий спавами виконкому                                                                                               Мар'яна-Божена  Постоловська                                              </t>
  </si>
  <si>
    <t>вик. В.Скурчанський</t>
  </si>
  <si>
    <t xml:space="preserve">       І.Коваль</t>
  </si>
  <si>
    <t>Додаток  4                                        до розпорядження міського голови  ___________2020  №____________</t>
  </si>
  <si>
    <t>ФОП Довжанський Г.М.  (по 10.05.2020р)</t>
  </si>
  <si>
    <t>ПП "Західавтотранс"  (по 04.10.2020 р)</t>
  </si>
  <si>
    <t>Додаток  3                                       до розпорядження міського голови  _____2020  №___</t>
  </si>
  <si>
    <t xml:space="preserve">вик. В.Скурчанський </t>
  </si>
  <si>
    <r>
      <t xml:space="preserve">ВСЬОГО  </t>
    </r>
    <r>
      <rPr>
        <b/>
        <sz val="12"/>
        <rFont val="Times New Roman"/>
        <family val="1"/>
      </rPr>
      <t>(грн)</t>
    </r>
  </si>
  <si>
    <t>Керуючий справами виконкому                                                                                                       Мар'яна-Божена Постоловська</t>
  </si>
  <si>
    <t xml:space="preserve">     Розподіл  виділених коштів з міського бюджету на  2021 р. на міських автобусних маршрутах загального користування</t>
  </si>
  <si>
    <t>КП "Екоресурс"</t>
  </si>
  <si>
    <t>№ 6А"Карпатська кераміка - Лікарня" по пр-ту Лесі Українки</t>
  </si>
  <si>
    <t>№ 6К"Карпатська кераміка - Лікарня" по вул.Євшана</t>
  </si>
  <si>
    <t>№8 Б "Карпатська кераміка - Височанка" по вул.Чорновола</t>
  </si>
  <si>
    <t>№1 Б "Карпатська кераміка - Вокзал"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</si>
  <si>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</si>
  <si>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</si>
  <si>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</si>
  <si>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</si>
  <si>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</si>
  <si>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</si>
  <si>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</si>
  <si>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</si>
  <si>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</si>
  <si>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ФОП Максимів Ігор Васильович</t>
  </si>
  <si>
    <t>Всього за рік</t>
  </si>
  <si>
    <t xml:space="preserve"> Розподіл  виділених коштів з міського бюджету на  2021 р. на приміських автобусних маршрутах Калуської ОТГ</t>
  </si>
  <si>
    <t xml:space="preserve">Додаток  4                                 </t>
  </si>
  <si>
    <t>Калуш-Зелений Яр</t>
  </si>
  <si>
    <t>сума за 1 рейс</t>
  </si>
  <si>
    <t>Калуш-Середній Угринів</t>
  </si>
  <si>
    <t xml:space="preserve">Назва маршруту </t>
  </si>
  <si>
    <t>Додаток 3</t>
  </si>
  <si>
    <t xml:space="preserve">     Розподіл  виділених коштів з міського бюджету на  2021 рік  до садово-городніх ділянок та до садово-городніх масивів Зелений Яр і Середній Угринів</t>
  </si>
  <si>
    <t xml:space="preserve">Додаток  3                                     </t>
  </si>
  <si>
    <t xml:space="preserve">     Розподіл  виділених коштів з міського бюджету на  2021р. до міського кладовища</t>
  </si>
  <si>
    <t xml:space="preserve">Додаток 2                         </t>
  </si>
  <si>
    <t xml:space="preserve">     Розподіл  виділених коштів з міського бюджету на  2021 рік  до міського кладовища</t>
  </si>
  <si>
    <t xml:space="preserve">       </t>
  </si>
  <si>
    <t xml:space="preserve">Розподіл коштів на перевезення у 2021р. </t>
  </si>
  <si>
    <t>Кошторис на 2021рік.: 7 082 000 грн.</t>
  </si>
  <si>
    <t>1. Перевезення на міських автобусних маршрутах загального користування</t>
  </si>
  <si>
    <t>2.Перевезення до міського кладовища</t>
  </si>
  <si>
    <t>грн.</t>
  </si>
  <si>
    <t>3.Перевезення до садово-городніх масивів</t>
  </si>
  <si>
    <t>4.Перевезення "Калуш-Зелений Яр"</t>
  </si>
  <si>
    <t>5.Перевезення "Калуш - Середній Угринів"</t>
  </si>
  <si>
    <t>6. Перевезення на приміських автобусних маршрутах Калуської ОТГ</t>
  </si>
  <si>
    <t>ВСЬОГО:</t>
  </si>
  <si>
    <t>Додаток 1</t>
  </si>
  <si>
    <t>Додаток 2</t>
  </si>
  <si>
    <t xml:space="preserve">     Розподіл  виділених коштів з міського бюджету на  2021р. до садово-городніх ділянок та до садово-городніх масивів Зелений Яр і Середній Угринів</t>
  </si>
  <si>
    <t>Додаток 4</t>
  </si>
  <si>
    <t xml:space="preserve">     Розподіл  виділених коштів з міського бюджету на  2021р. на приміських автобусних маршрутах Калуської МТГ</t>
  </si>
  <si>
    <t>Розподіл з врахув.карантину</t>
  </si>
  <si>
    <t>Економія</t>
  </si>
  <si>
    <t>Розподіл коштів, виділених з міського бюджету на  2021 рік для відшкодування перевізникам за перевезення пільгових категорій громадян   на приміських автобусних маршрутах Калуської МТГ</t>
  </si>
  <si>
    <t>Додаток 4                                    до розпорядження міського голови                                  №</t>
  </si>
  <si>
    <t>продовження додатку 4                                    до розпорядження міського голови                                        №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</si>
</sst>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;[Red]0.00"/>
    <numFmt numFmtId="210" formatCode="0.000"/>
    <numFmt numFmtId="211" formatCode="0.000;[Red]0.000"/>
    <numFmt numFmtId="212" formatCode="0.0000"/>
    <numFmt numFmtId="213" formatCode="0.00000"/>
    <numFmt numFmtId="214" formatCode="0.0000;[Red]0.0000"/>
    <numFmt numFmtId="215" formatCode="0.00000;[Red]0.00000"/>
    <numFmt numFmtId="216" formatCode="#,##0.0"/>
  </numFmts>
  <fonts count="63"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209" fontId="0" fillId="0" borderId="10" xfId="0" applyNumberForma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10" fontId="4" fillId="0" borderId="10" xfId="0" applyNumberFormat="1" applyFont="1" applyBorder="1" applyAlignment="1">
      <alignment horizontal="center" vertical="center"/>
    </xf>
    <xf numFmtId="210" fontId="0" fillId="0" borderId="10" xfId="0" applyNumberFormat="1" applyBorder="1" applyAlignment="1">
      <alignment horizontal="center" vertical="center"/>
    </xf>
    <xf numFmtId="210" fontId="0" fillId="0" borderId="15" xfId="0" applyNumberFormat="1" applyBorder="1" applyAlignment="1">
      <alignment horizontal="center" vertical="center"/>
    </xf>
    <xf numFmtId="210" fontId="7" fillId="0" borderId="16" xfId="0" applyNumberFormat="1" applyFont="1" applyBorder="1" applyAlignment="1">
      <alignment horizontal="center" vertical="center"/>
    </xf>
    <xf numFmtId="210" fontId="0" fillId="0" borderId="10" xfId="0" applyNumberFormat="1" applyBorder="1" applyAlignment="1">
      <alignment/>
    </xf>
    <xf numFmtId="211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210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10" fontId="4" fillId="0" borderId="10" xfId="0" applyNumberFormat="1" applyFont="1" applyBorder="1" applyAlignment="1">
      <alignment vertical="center"/>
    </xf>
    <xf numFmtId="211" fontId="4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0" xfId="0" applyFont="1" applyAlignment="1">
      <alignment/>
    </xf>
    <xf numFmtId="2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10" fontId="3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09" fontId="7" fillId="0" borderId="1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9" fontId="0" fillId="0" borderId="10" xfId="0" applyNumberFormat="1" applyBorder="1" applyAlignment="1">
      <alignment vertical="center"/>
    </xf>
    <xf numFmtId="209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09" fontId="4" fillId="0" borderId="10" xfId="0" applyNumberFormat="1" applyFont="1" applyBorder="1" applyAlignment="1">
      <alignment vertical="center"/>
    </xf>
    <xf numFmtId="209" fontId="3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208" fontId="6" fillId="0" borderId="16" xfId="0" applyNumberFormat="1" applyFont="1" applyBorder="1" applyAlignment="1">
      <alignment horizontal="center" vertical="center"/>
    </xf>
    <xf numFmtId="208" fontId="6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09" fontId="0" fillId="33" borderId="10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09" fontId="7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/>
    </xf>
    <xf numFmtId="208" fontId="19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2" fontId="0" fillId="33" borderId="19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6" fillId="0" borderId="20" xfId="0" applyFont="1" applyBorder="1" applyAlignment="1">
      <alignment horizontal="right" vertical="top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112" zoomScaleSheetLayoutView="112" zoomScalePageLayoutView="0" workbookViewId="0" topLeftCell="A1">
      <selection activeCell="B20" sqref="B19:B20"/>
    </sheetView>
  </sheetViews>
  <sheetFormatPr defaultColWidth="9.140625" defaultRowHeight="12.75"/>
  <cols>
    <col min="1" max="1" width="3.28125" style="0" customWidth="1"/>
    <col min="2" max="2" width="28.00390625" style="20" customWidth="1"/>
    <col min="3" max="3" width="18.421875" style="8" customWidth="1"/>
    <col min="4" max="5" width="8.140625" style="8" customWidth="1"/>
    <col min="6" max="6" width="8.57421875" style="8" customWidth="1"/>
    <col min="7" max="7" width="8.28125" style="8" customWidth="1"/>
    <col min="8" max="8" width="9.140625" style="8" customWidth="1"/>
    <col min="9" max="10" width="9.421875" style="0" customWidth="1"/>
    <col min="11" max="12" width="9.140625" style="0" customWidth="1"/>
    <col min="13" max="13" width="9.00390625" style="0" customWidth="1"/>
    <col min="14" max="14" width="9.7109375" style="0" customWidth="1"/>
    <col min="15" max="15" width="8.421875" style="0" customWidth="1"/>
    <col min="16" max="16" width="10.8515625" style="0" customWidth="1"/>
    <col min="17" max="17" width="11.140625" style="26" customWidth="1"/>
    <col min="18" max="18" width="8.421875" style="0" customWidth="1"/>
    <col min="19" max="19" width="7.8515625" style="26" customWidth="1"/>
    <col min="20" max="20" width="7.8515625" style="0" customWidth="1"/>
    <col min="21" max="21" width="7.28125" style="26" customWidth="1"/>
    <col min="22" max="22" width="8.00390625" style="0" customWidth="1"/>
    <col min="23" max="23" width="7.421875" style="26" customWidth="1"/>
  </cols>
  <sheetData>
    <row r="1" spans="14:16" ht="49.5" customHeight="1">
      <c r="N1" s="185" t="s">
        <v>133</v>
      </c>
      <c r="O1" s="185"/>
      <c r="P1" s="185"/>
    </row>
    <row r="2" spans="1:16" ht="66.75" customHeight="1" thickBot="1">
      <c r="A2" s="188" t="s">
        <v>134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190"/>
    </row>
    <row r="3" spans="1:23" ht="23.25" customHeight="1">
      <c r="A3" s="191" t="s">
        <v>0</v>
      </c>
      <c r="B3" s="193" t="s">
        <v>1</v>
      </c>
      <c r="C3" s="186" t="s">
        <v>28</v>
      </c>
      <c r="D3" s="186" t="s">
        <v>44</v>
      </c>
      <c r="E3" s="186" t="s">
        <v>45</v>
      </c>
      <c r="F3" s="186" t="s">
        <v>46</v>
      </c>
      <c r="G3" s="186" t="s">
        <v>47</v>
      </c>
      <c r="H3" s="186" t="s">
        <v>48</v>
      </c>
      <c r="I3" s="186" t="s">
        <v>33</v>
      </c>
      <c r="J3" s="186" t="s">
        <v>34</v>
      </c>
      <c r="K3" s="186" t="s">
        <v>35</v>
      </c>
      <c r="L3" s="186" t="s">
        <v>36</v>
      </c>
      <c r="M3" s="186" t="s">
        <v>37</v>
      </c>
      <c r="N3" s="186" t="s">
        <v>38</v>
      </c>
      <c r="O3" s="186" t="s">
        <v>39</v>
      </c>
      <c r="P3" s="186" t="s">
        <v>58</v>
      </c>
      <c r="Q3"/>
      <c r="S3"/>
      <c r="U3"/>
      <c r="W3"/>
    </row>
    <row r="4" spans="1:23" ht="42.75" customHeight="1">
      <c r="A4" s="192"/>
      <c r="B4" s="194"/>
      <c r="C4" s="19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/>
      <c r="S4"/>
      <c r="U4"/>
      <c r="W4"/>
    </row>
    <row r="5" spans="1:23" ht="43.5" customHeight="1">
      <c r="A5" s="42" t="s">
        <v>18</v>
      </c>
      <c r="B5" s="62" t="s">
        <v>54</v>
      </c>
      <c r="C5" s="62" t="s">
        <v>31</v>
      </c>
      <c r="D5" s="66">
        <v>3673.29</v>
      </c>
      <c r="E5" s="66">
        <v>3457.22</v>
      </c>
      <c r="F5" s="66">
        <v>3802.94</v>
      </c>
      <c r="G5" s="66">
        <v>2592.91</v>
      </c>
      <c r="H5" s="66">
        <v>2679.34</v>
      </c>
      <c r="I5" s="67">
        <v>2592.91</v>
      </c>
      <c r="J5" s="68">
        <v>2679.34</v>
      </c>
      <c r="K5" s="67">
        <v>2679.34</v>
      </c>
      <c r="L5" s="68">
        <v>2592.91</v>
      </c>
      <c r="M5" s="67">
        <v>2679.34</v>
      </c>
      <c r="N5" s="68">
        <v>3716.51</v>
      </c>
      <c r="O5" s="67">
        <v>3759.72</v>
      </c>
      <c r="P5" s="69">
        <f>SUM(D5:O5)</f>
        <v>36905.770000000004</v>
      </c>
      <c r="Q5"/>
      <c r="S5"/>
      <c r="U5"/>
      <c r="W5"/>
    </row>
    <row r="6" spans="1:23" ht="41.25" customHeight="1">
      <c r="A6" s="42" t="s">
        <v>17</v>
      </c>
      <c r="B6" s="62" t="s">
        <v>56</v>
      </c>
      <c r="C6" s="65" t="s">
        <v>107</v>
      </c>
      <c r="D6" s="67">
        <v>5012.97</v>
      </c>
      <c r="E6" s="67">
        <v>4667.24</v>
      </c>
      <c r="F6" s="67">
        <v>5142.61</v>
      </c>
      <c r="G6" s="67">
        <v>5012.97</v>
      </c>
      <c r="H6" s="67">
        <v>4969.75</v>
      </c>
      <c r="I6" s="67">
        <v>4926.53</v>
      </c>
      <c r="J6" s="68">
        <v>5185.83</v>
      </c>
      <c r="K6" s="67">
        <v>5056.18</v>
      </c>
      <c r="L6" s="68">
        <v>5012.97</v>
      </c>
      <c r="M6" s="67">
        <v>5056.18</v>
      </c>
      <c r="N6" s="68">
        <v>5012.97</v>
      </c>
      <c r="O6" s="67">
        <v>5099.39</v>
      </c>
      <c r="P6" s="69">
        <f>SUM(D6:O6)</f>
        <v>60155.590000000004</v>
      </c>
      <c r="Q6"/>
      <c r="S6"/>
      <c r="U6"/>
      <c r="W6"/>
    </row>
    <row r="7" spans="1:23" ht="36.75" customHeight="1">
      <c r="A7" s="42" t="s">
        <v>19</v>
      </c>
      <c r="B7" s="62" t="s">
        <v>57</v>
      </c>
      <c r="C7" s="65" t="s">
        <v>30</v>
      </c>
      <c r="D7" s="67">
        <v>345.72</v>
      </c>
      <c r="E7" s="67">
        <v>172.86</v>
      </c>
      <c r="F7" s="67">
        <v>216.08</v>
      </c>
      <c r="G7" s="67">
        <v>172.86</v>
      </c>
      <c r="H7" s="67">
        <v>388.94</v>
      </c>
      <c r="I7" s="67">
        <v>259.29</v>
      </c>
      <c r="J7" s="68">
        <v>172.86</v>
      </c>
      <c r="K7" s="67">
        <v>302.51</v>
      </c>
      <c r="L7" s="68">
        <v>172.86</v>
      </c>
      <c r="M7" s="67">
        <v>302.51</v>
      </c>
      <c r="N7" s="68">
        <v>172.86</v>
      </c>
      <c r="O7" s="67">
        <v>259.29</v>
      </c>
      <c r="P7" s="69">
        <f>SUM(D7:O7)</f>
        <v>2938.64</v>
      </c>
      <c r="Q7"/>
      <c r="S7"/>
      <c r="U7"/>
      <c r="W7"/>
    </row>
    <row r="8" spans="1:23" ht="30.75" customHeight="1" hidden="1">
      <c r="A8" s="43"/>
      <c r="B8" s="44"/>
      <c r="C8" s="45"/>
      <c r="D8" s="45"/>
      <c r="E8" s="45"/>
      <c r="F8" s="45"/>
      <c r="G8" s="45"/>
      <c r="H8" s="45"/>
      <c r="I8" s="46"/>
      <c r="J8" s="47"/>
      <c r="K8" s="47"/>
      <c r="L8" s="46"/>
      <c r="M8" s="47"/>
      <c r="N8" s="46"/>
      <c r="O8" s="46"/>
      <c r="P8" s="46"/>
      <c r="Q8"/>
      <c r="S8"/>
      <c r="U8"/>
      <c r="W8"/>
    </row>
    <row r="9" spans="1:17" s="22" customFormat="1" ht="25.5" customHeight="1" thickBot="1">
      <c r="A9" s="48"/>
      <c r="B9" s="56" t="s">
        <v>7</v>
      </c>
      <c r="C9" s="49"/>
      <c r="D9" s="70">
        <f aca="true" t="shared" si="0" ref="D9:O9">SUM(D5:D8)</f>
        <v>9031.98</v>
      </c>
      <c r="E9" s="50">
        <f t="shared" si="0"/>
        <v>8297.32</v>
      </c>
      <c r="F9" s="70">
        <f t="shared" si="0"/>
        <v>9161.63</v>
      </c>
      <c r="G9" s="70">
        <f t="shared" si="0"/>
        <v>7778.74</v>
      </c>
      <c r="H9" s="70">
        <f t="shared" si="0"/>
        <v>8038.03</v>
      </c>
      <c r="I9" s="70">
        <f t="shared" si="0"/>
        <v>7778.73</v>
      </c>
      <c r="J9" s="70">
        <f t="shared" si="0"/>
        <v>8038.03</v>
      </c>
      <c r="K9" s="70">
        <f t="shared" si="0"/>
        <v>8038.030000000001</v>
      </c>
      <c r="L9" s="70">
        <f t="shared" si="0"/>
        <v>7778.74</v>
      </c>
      <c r="M9" s="70">
        <f t="shared" si="0"/>
        <v>8038.030000000001</v>
      </c>
      <c r="N9" s="50">
        <f t="shared" si="0"/>
        <v>8902.34</v>
      </c>
      <c r="O9" s="50">
        <f t="shared" si="0"/>
        <v>9118.400000000001</v>
      </c>
      <c r="P9" s="72">
        <f>SUM(D9:O9)</f>
        <v>100000</v>
      </c>
      <c r="Q9" s="34"/>
    </row>
    <row r="10" ht="36.75" customHeight="1"/>
    <row r="11" spans="2:13" ht="14.25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</sheetData>
  <sheetProtection/>
  <mergeCells count="20">
    <mergeCell ref="A2:N2"/>
    <mergeCell ref="O2:P2"/>
    <mergeCell ref="A3:A4"/>
    <mergeCell ref="B3:B4"/>
    <mergeCell ref="C3:C4"/>
    <mergeCell ref="D3:D4"/>
    <mergeCell ref="E3:E4"/>
    <mergeCell ref="F3:F4"/>
    <mergeCell ref="G3:G4"/>
    <mergeCell ref="H3:H4"/>
    <mergeCell ref="B11:M11"/>
    <mergeCell ref="N1:P1"/>
    <mergeCell ref="O3:O4"/>
    <mergeCell ref="P3:P4"/>
    <mergeCell ref="I3:I4"/>
    <mergeCell ref="J3:J4"/>
    <mergeCell ref="K3:K4"/>
    <mergeCell ref="L3:L4"/>
    <mergeCell ref="M3:M4"/>
    <mergeCell ref="N3:N4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74" r:id="rId1"/>
  <colBreaks count="1" manualBreakCount="1">
    <brk id="16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"/>
  <sheetViews>
    <sheetView view="pageBreakPreview" zoomScale="112" zoomScaleSheetLayoutView="112" zoomScalePageLayoutView="0" workbookViewId="0" topLeftCell="T12">
      <selection activeCell="AD22" sqref="AD22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19.140625" style="8" customWidth="1"/>
    <col min="4" max="4" width="8.140625" style="8" customWidth="1"/>
    <col min="5" max="5" width="7.140625" style="0" customWidth="1"/>
    <col min="6" max="6" width="11.28125" style="20" customWidth="1"/>
    <col min="7" max="7" width="7.421875" style="0" customWidth="1"/>
    <col min="8" max="8" width="10.8515625" style="0" customWidth="1"/>
    <col min="9" max="9" width="8.00390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6" customWidth="1"/>
    <col min="14" max="14" width="9.421875" style="0" customWidth="1"/>
    <col min="15" max="15" width="7.8515625" style="26" customWidth="1"/>
    <col min="16" max="16" width="10.421875" style="0" customWidth="1"/>
    <col min="17" max="17" width="8.7109375" style="26" customWidth="1"/>
    <col min="18" max="18" width="11.140625" style="0" customWidth="1"/>
    <col min="19" max="19" width="24.00390625" style="0" customWidth="1"/>
    <col min="20" max="20" width="22.00390625" style="0" customWidth="1"/>
    <col min="21" max="21" width="7.421875" style="26" customWidth="1"/>
    <col min="22" max="22" width="10.421875" style="0" customWidth="1"/>
    <col min="24" max="24" width="9.57421875" style="0" bestFit="1" customWidth="1"/>
    <col min="26" max="26" width="9.57421875" style="0" bestFit="1" customWidth="1"/>
    <col min="28" max="28" width="10.421875" style="0" bestFit="1" customWidth="1"/>
    <col min="30" max="30" width="9.57421875" style="0" bestFit="1" customWidth="1"/>
    <col min="32" max="32" width="13.8515625" style="22" customWidth="1"/>
  </cols>
  <sheetData>
    <row r="1" spans="1:32" ht="13.5" thickBot="1">
      <c r="A1" s="23" t="s">
        <v>106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  <c r="Q1" s="245" t="s">
        <v>146</v>
      </c>
      <c r="R1" s="250"/>
      <c r="AF1" s="22" t="s">
        <v>146</v>
      </c>
    </row>
    <row r="2" spans="1:32" ht="23.25" customHeight="1">
      <c r="A2" s="211" t="s">
        <v>0</v>
      </c>
      <c r="B2" s="196" t="s">
        <v>1</v>
      </c>
      <c r="C2" s="198" t="s">
        <v>28</v>
      </c>
      <c r="D2" s="230" t="s">
        <v>53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201" t="s">
        <v>34</v>
      </c>
      <c r="R2" s="202"/>
      <c r="S2" s="196" t="s">
        <v>1</v>
      </c>
      <c r="T2" s="198" t="s">
        <v>28</v>
      </c>
      <c r="U2" s="201" t="s">
        <v>35</v>
      </c>
      <c r="V2" s="202"/>
      <c r="W2" s="203" t="s">
        <v>36</v>
      </c>
      <c r="X2" s="204"/>
      <c r="Y2" s="201" t="s">
        <v>37</v>
      </c>
      <c r="Z2" s="202"/>
      <c r="AA2" s="201" t="s">
        <v>38</v>
      </c>
      <c r="AB2" s="202"/>
      <c r="AC2" s="201" t="s">
        <v>39</v>
      </c>
      <c r="AD2" s="202"/>
      <c r="AE2" s="251" t="s">
        <v>7</v>
      </c>
      <c r="AF2" s="210"/>
    </row>
    <row r="3" spans="1:32" ht="42.75" customHeight="1">
      <c r="A3" s="212"/>
      <c r="B3" s="197"/>
      <c r="C3" s="199"/>
      <c r="D3" s="200"/>
      <c r="E3" s="10" t="s">
        <v>40</v>
      </c>
      <c r="F3" s="31" t="s">
        <v>41</v>
      </c>
      <c r="G3" s="10" t="s">
        <v>40</v>
      </c>
      <c r="H3" s="5" t="s">
        <v>41</v>
      </c>
      <c r="I3" s="10" t="s">
        <v>40</v>
      </c>
      <c r="J3" s="5" t="s">
        <v>41</v>
      </c>
      <c r="K3" s="10" t="s">
        <v>40</v>
      </c>
      <c r="L3" s="5" t="s">
        <v>41</v>
      </c>
      <c r="M3" s="27" t="s">
        <v>40</v>
      </c>
      <c r="N3" s="5" t="s">
        <v>41</v>
      </c>
      <c r="O3" s="27" t="s">
        <v>40</v>
      </c>
      <c r="P3" s="5" t="s">
        <v>41</v>
      </c>
      <c r="Q3" s="27" t="s">
        <v>40</v>
      </c>
      <c r="R3" s="5" t="s">
        <v>41</v>
      </c>
      <c r="S3" s="197"/>
      <c r="T3" s="199"/>
      <c r="U3" s="27" t="s">
        <v>40</v>
      </c>
      <c r="V3" s="5" t="s">
        <v>41</v>
      </c>
      <c r="W3" s="10" t="s">
        <v>40</v>
      </c>
      <c r="X3" s="5" t="s">
        <v>41</v>
      </c>
      <c r="Y3" s="27" t="s">
        <v>40</v>
      </c>
      <c r="Z3" s="5" t="s">
        <v>41</v>
      </c>
      <c r="AA3" s="27" t="s">
        <v>40</v>
      </c>
      <c r="AB3" s="5" t="s">
        <v>41</v>
      </c>
      <c r="AC3" s="27" t="s">
        <v>40</v>
      </c>
      <c r="AD3" s="5" t="s">
        <v>41</v>
      </c>
      <c r="AE3" s="27" t="s">
        <v>40</v>
      </c>
      <c r="AF3" s="104" t="s">
        <v>41</v>
      </c>
    </row>
    <row r="4" spans="1:32" s="155" customFormat="1" ht="30.75" customHeight="1">
      <c r="A4" s="142" t="s">
        <v>18</v>
      </c>
      <c r="B4" s="143" t="s">
        <v>2</v>
      </c>
      <c r="C4" s="144" t="s">
        <v>31</v>
      </c>
      <c r="D4" s="145">
        <v>105.5538741</v>
      </c>
      <c r="E4" s="146">
        <v>164</v>
      </c>
      <c r="F4" s="147">
        <v>17310.83</v>
      </c>
      <c r="G4" s="146">
        <v>180</v>
      </c>
      <c r="H4" s="148">
        <f aca="true" t="shared" si="0" ref="H4:H20">G4*D4</f>
        <v>18999.697338</v>
      </c>
      <c r="I4" s="146">
        <v>200</v>
      </c>
      <c r="J4" s="148">
        <v>21110.78</v>
      </c>
      <c r="K4" s="146">
        <v>194</v>
      </c>
      <c r="L4" s="149">
        <f aca="true" t="shared" si="1" ref="L4:L20">K4*D4</f>
        <v>20477.4515754</v>
      </c>
      <c r="M4" s="150">
        <v>196</v>
      </c>
      <c r="N4" s="151">
        <f aca="true" t="shared" si="2" ref="N4:N20">M4*D4</f>
        <v>20688.5593236</v>
      </c>
      <c r="O4" s="150">
        <v>192</v>
      </c>
      <c r="P4" s="151">
        <v>20266.35</v>
      </c>
      <c r="Q4" s="150">
        <v>198</v>
      </c>
      <c r="R4" s="152">
        <f aca="true" t="shared" si="3" ref="R4:R18">Q4*D4</f>
        <v>20899.6670718</v>
      </c>
      <c r="S4" s="143" t="s">
        <v>2</v>
      </c>
      <c r="T4" s="144" t="s">
        <v>31</v>
      </c>
      <c r="U4" s="150">
        <v>201</v>
      </c>
      <c r="V4" s="151">
        <f aca="true" t="shared" si="4" ref="V4:V20">U4*D4</f>
        <v>21216.3286941</v>
      </c>
      <c r="W4" s="150">
        <v>194</v>
      </c>
      <c r="X4" s="153">
        <f>W4*D4</f>
        <v>20477.4515754</v>
      </c>
      <c r="Y4" s="150">
        <v>198</v>
      </c>
      <c r="Z4" s="151">
        <f aca="true" t="shared" si="5" ref="Z4:Z18">Y4*D4</f>
        <v>20899.6670718</v>
      </c>
      <c r="AA4" s="150">
        <v>194</v>
      </c>
      <c r="AB4" s="151">
        <f>AA4*D4</f>
        <v>20477.4515754</v>
      </c>
      <c r="AC4" s="150">
        <v>202</v>
      </c>
      <c r="AD4" s="152">
        <f aca="true" t="shared" si="6" ref="AD4:AD21">AC4*D4</f>
        <v>21321.8825682</v>
      </c>
      <c r="AE4" s="150">
        <f>E4+G4+I4+K4+M4+O4+Q4+U4+W4+Y4+AA4+AC4</f>
        <v>2313</v>
      </c>
      <c r="AF4" s="154">
        <v>244146.12</v>
      </c>
    </row>
    <row r="5" spans="1:32" s="155" customFormat="1" ht="41.25" customHeight="1">
      <c r="A5" s="142" t="s">
        <v>17</v>
      </c>
      <c r="B5" s="156" t="s">
        <v>16</v>
      </c>
      <c r="C5" s="145" t="s">
        <v>32</v>
      </c>
      <c r="D5" s="145">
        <v>105.5538741</v>
      </c>
      <c r="E5" s="146">
        <v>138</v>
      </c>
      <c r="F5" s="147">
        <v>14566.44</v>
      </c>
      <c r="G5" s="146">
        <v>144</v>
      </c>
      <c r="H5" s="148">
        <f t="shared" si="0"/>
        <v>15199.7578704</v>
      </c>
      <c r="I5" s="146">
        <v>156</v>
      </c>
      <c r="J5" s="148">
        <f aca="true" t="shared" si="7" ref="J5:J20">I5*D5</f>
        <v>16466.4043596</v>
      </c>
      <c r="K5" s="146">
        <v>156</v>
      </c>
      <c r="L5" s="149">
        <f t="shared" si="1"/>
        <v>16466.4043596</v>
      </c>
      <c r="M5" s="150">
        <v>140</v>
      </c>
      <c r="N5" s="151">
        <f t="shared" si="2"/>
        <v>14777.542374</v>
      </c>
      <c r="O5" s="150">
        <v>148</v>
      </c>
      <c r="P5" s="151">
        <f aca="true" t="shared" si="8" ref="P5:P20">O5*D5</f>
        <v>15621.9733668</v>
      </c>
      <c r="Q5" s="150">
        <v>162</v>
      </c>
      <c r="R5" s="152">
        <f t="shared" si="3"/>
        <v>17099.7276042</v>
      </c>
      <c r="S5" s="156" t="s">
        <v>16</v>
      </c>
      <c r="T5" s="145" t="s">
        <v>32</v>
      </c>
      <c r="U5" s="150">
        <v>152</v>
      </c>
      <c r="V5" s="151">
        <f t="shared" si="4"/>
        <v>16044.188863200001</v>
      </c>
      <c r="W5" s="150">
        <v>156</v>
      </c>
      <c r="X5" s="153">
        <f>W5*D5</f>
        <v>16466.4043596</v>
      </c>
      <c r="Y5" s="150">
        <v>148</v>
      </c>
      <c r="Z5" s="151">
        <f t="shared" si="5"/>
        <v>15621.9733668</v>
      </c>
      <c r="AA5" s="150">
        <v>156</v>
      </c>
      <c r="AB5" s="151">
        <f>AA5*D5</f>
        <v>16466.4043596</v>
      </c>
      <c r="AC5" s="150">
        <v>150</v>
      </c>
      <c r="AD5" s="152">
        <f t="shared" si="6"/>
        <v>15833.081115</v>
      </c>
      <c r="AE5" s="150">
        <f aca="true" t="shared" si="9" ref="AE5:AE20">E5+G5+I5+K5+M5+O5+Q5+U5+W5+Y5+AA5+AC5</f>
        <v>1806</v>
      </c>
      <c r="AF5" s="154">
        <v>190630.28</v>
      </c>
    </row>
    <row r="6" spans="1:32" s="155" customFormat="1" ht="30.75" customHeight="1">
      <c r="A6" s="142" t="s">
        <v>19</v>
      </c>
      <c r="B6" s="143" t="s">
        <v>111</v>
      </c>
      <c r="C6" s="145" t="s">
        <v>30</v>
      </c>
      <c r="D6" s="145">
        <v>105.5538741</v>
      </c>
      <c r="E6" s="146">
        <v>92</v>
      </c>
      <c r="F6" s="147">
        <f aca="true" t="shared" si="10" ref="F6:F20">E6*D6</f>
        <v>9710.956417200001</v>
      </c>
      <c r="G6" s="146">
        <v>96</v>
      </c>
      <c r="H6" s="148">
        <f t="shared" si="0"/>
        <v>10133.1719136</v>
      </c>
      <c r="I6" s="146">
        <v>104</v>
      </c>
      <c r="J6" s="148">
        <f t="shared" si="7"/>
        <v>10977.6029064</v>
      </c>
      <c r="K6" s="146">
        <v>104</v>
      </c>
      <c r="L6" s="149">
        <f t="shared" si="1"/>
        <v>10977.6029064</v>
      </c>
      <c r="M6" s="150">
        <v>88</v>
      </c>
      <c r="N6" s="151">
        <f t="shared" si="2"/>
        <v>9288.7409208</v>
      </c>
      <c r="O6" s="150">
        <v>96</v>
      </c>
      <c r="P6" s="151">
        <f t="shared" si="8"/>
        <v>10133.1719136</v>
      </c>
      <c r="Q6" s="150">
        <v>108</v>
      </c>
      <c r="R6" s="152">
        <f t="shared" si="3"/>
        <v>11399.8184028</v>
      </c>
      <c r="S6" s="143" t="s">
        <v>111</v>
      </c>
      <c r="T6" s="145" t="s">
        <v>30</v>
      </c>
      <c r="U6" s="150">
        <v>96</v>
      </c>
      <c r="V6" s="151">
        <f t="shared" si="4"/>
        <v>10133.1719136</v>
      </c>
      <c r="W6" s="150">
        <v>104</v>
      </c>
      <c r="X6" s="153">
        <f>W6*D6</f>
        <v>10977.6029064</v>
      </c>
      <c r="Y6" s="150">
        <v>96</v>
      </c>
      <c r="Z6" s="151">
        <f t="shared" si="5"/>
        <v>10133.1719136</v>
      </c>
      <c r="AA6" s="150">
        <v>104</v>
      </c>
      <c r="AB6" s="151">
        <f>AA6*D6</f>
        <v>10977.6029064</v>
      </c>
      <c r="AC6" s="150">
        <v>100</v>
      </c>
      <c r="AD6" s="152">
        <f t="shared" si="6"/>
        <v>10555.38741</v>
      </c>
      <c r="AE6" s="150">
        <f t="shared" si="9"/>
        <v>1188</v>
      </c>
      <c r="AF6" s="154">
        <v>125397.99</v>
      </c>
    </row>
    <row r="7" spans="1:32" s="155" customFormat="1" ht="29.25" customHeight="1">
      <c r="A7" s="142" t="s">
        <v>20</v>
      </c>
      <c r="B7" s="143" t="s">
        <v>8</v>
      </c>
      <c r="C7" s="145" t="s">
        <v>32</v>
      </c>
      <c r="D7" s="145">
        <v>105.5538741</v>
      </c>
      <c r="E7" s="146">
        <v>170</v>
      </c>
      <c r="F7" s="147">
        <f t="shared" si="10"/>
        <v>17944.158597</v>
      </c>
      <c r="G7" s="146">
        <v>160</v>
      </c>
      <c r="H7" s="148">
        <f t="shared" si="0"/>
        <v>16888.619856</v>
      </c>
      <c r="I7" s="146">
        <v>176</v>
      </c>
      <c r="J7" s="148">
        <f t="shared" si="7"/>
        <v>18577.4818416</v>
      </c>
      <c r="K7" s="146">
        <v>216</v>
      </c>
      <c r="L7" s="149">
        <f t="shared" si="1"/>
        <v>22799.6368056</v>
      </c>
      <c r="M7" s="150">
        <v>220</v>
      </c>
      <c r="N7" s="151">
        <f t="shared" si="2"/>
        <v>23221.852302</v>
      </c>
      <c r="O7" s="150">
        <v>216</v>
      </c>
      <c r="P7" s="151">
        <f t="shared" si="8"/>
        <v>22799.6368056</v>
      </c>
      <c r="Q7" s="150">
        <v>222</v>
      </c>
      <c r="R7" s="152">
        <f t="shared" si="3"/>
        <v>23432.9600502</v>
      </c>
      <c r="S7" s="143" t="s">
        <v>8</v>
      </c>
      <c r="T7" s="145" t="s">
        <v>32</v>
      </c>
      <c r="U7" s="150">
        <v>230</v>
      </c>
      <c r="V7" s="151">
        <f t="shared" si="4"/>
        <v>24277.391043</v>
      </c>
      <c r="W7" s="150">
        <v>216</v>
      </c>
      <c r="X7" s="153">
        <f>W7*D7</f>
        <v>22799.6368056</v>
      </c>
      <c r="Y7" s="150">
        <v>220</v>
      </c>
      <c r="Z7" s="151">
        <f t="shared" si="5"/>
        <v>23221.852302</v>
      </c>
      <c r="AA7" s="150">
        <v>172</v>
      </c>
      <c r="AB7" s="151">
        <f>AA7*D7</f>
        <v>18155.2663452</v>
      </c>
      <c r="AC7" s="150">
        <v>174</v>
      </c>
      <c r="AD7" s="152">
        <f t="shared" si="6"/>
        <v>18366.3740934</v>
      </c>
      <c r="AE7" s="150">
        <f t="shared" si="9"/>
        <v>2392</v>
      </c>
      <c r="AF7" s="154">
        <v>252484.87</v>
      </c>
    </row>
    <row r="8" spans="1:32" s="155" customFormat="1" ht="30.75" customHeight="1">
      <c r="A8" s="142" t="s">
        <v>21</v>
      </c>
      <c r="B8" s="156" t="s">
        <v>12</v>
      </c>
      <c r="C8" s="157" t="s">
        <v>107</v>
      </c>
      <c r="D8" s="145">
        <v>105.5538741</v>
      </c>
      <c r="E8" s="146">
        <v>92</v>
      </c>
      <c r="F8" s="147">
        <f t="shared" si="10"/>
        <v>9710.956417200001</v>
      </c>
      <c r="G8" s="146">
        <v>96</v>
      </c>
      <c r="H8" s="148">
        <f t="shared" si="0"/>
        <v>10133.1719136</v>
      </c>
      <c r="I8" s="146">
        <v>104</v>
      </c>
      <c r="J8" s="148">
        <f t="shared" si="7"/>
        <v>10977.6029064</v>
      </c>
      <c r="K8" s="146">
        <v>104</v>
      </c>
      <c r="L8" s="149">
        <f t="shared" si="1"/>
        <v>10977.6029064</v>
      </c>
      <c r="M8" s="150">
        <v>88</v>
      </c>
      <c r="N8" s="151">
        <f t="shared" si="2"/>
        <v>9288.7409208</v>
      </c>
      <c r="O8" s="150">
        <v>96</v>
      </c>
      <c r="P8" s="151">
        <f t="shared" si="8"/>
        <v>10133.1719136</v>
      </c>
      <c r="Q8" s="150">
        <v>108</v>
      </c>
      <c r="R8" s="152">
        <f t="shared" si="3"/>
        <v>11399.8184028</v>
      </c>
      <c r="S8" s="156" t="s">
        <v>12</v>
      </c>
      <c r="T8" s="157" t="s">
        <v>107</v>
      </c>
      <c r="U8" s="150">
        <v>96</v>
      </c>
      <c r="V8" s="151">
        <f t="shared" si="4"/>
        <v>10133.1719136</v>
      </c>
      <c r="W8" s="150">
        <v>104</v>
      </c>
      <c r="X8" s="153">
        <f>W8*D8</f>
        <v>10977.6029064</v>
      </c>
      <c r="Y8" s="150">
        <v>96</v>
      </c>
      <c r="Z8" s="151">
        <f t="shared" si="5"/>
        <v>10133.1719136</v>
      </c>
      <c r="AA8" s="150">
        <v>104</v>
      </c>
      <c r="AB8" s="151">
        <f>AA8*D8</f>
        <v>10977.6029064</v>
      </c>
      <c r="AC8" s="150">
        <v>100</v>
      </c>
      <c r="AD8" s="152">
        <f t="shared" si="6"/>
        <v>10555.38741</v>
      </c>
      <c r="AE8" s="150">
        <f t="shared" si="9"/>
        <v>1188</v>
      </c>
      <c r="AF8" s="154">
        <v>125397.99</v>
      </c>
    </row>
    <row r="9" spans="1:32" s="155" customFormat="1" ht="30.75" customHeight="1">
      <c r="A9" s="142" t="s">
        <v>22</v>
      </c>
      <c r="B9" s="156" t="s">
        <v>13</v>
      </c>
      <c r="C9" s="145" t="s">
        <v>30</v>
      </c>
      <c r="D9" s="145">
        <v>105.5538741</v>
      </c>
      <c r="E9" s="146">
        <v>124</v>
      </c>
      <c r="F9" s="147">
        <f t="shared" si="10"/>
        <v>13088.6803884</v>
      </c>
      <c r="G9" s="146">
        <v>112</v>
      </c>
      <c r="H9" s="148">
        <f t="shared" si="0"/>
        <v>11822.0338992</v>
      </c>
      <c r="I9" s="146">
        <v>124</v>
      </c>
      <c r="J9" s="148">
        <f t="shared" si="7"/>
        <v>13088.6803884</v>
      </c>
      <c r="K9" s="146">
        <v>120</v>
      </c>
      <c r="L9" s="149">
        <v>12666.47</v>
      </c>
      <c r="M9" s="150">
        <v>124</v>
      </c>
      <c r="N9" s="151">
        <f t="shared" si="2"/>
        <v>13088.6803884</v>
      </c>
      <c r="O9" s="150">
        <v>120</v>
      </c>
      <c r="P9" s="151">
        <v>12666.47</v>
      </c>
      <c r="Q9" s="150">
        <v>124</v>
      </c>
      <c r="R9" s="152">
        <f t="shared" si="3"/>
        <v>13088.6803884</v>
      </c>
      <c r="S9" s="156" t="s">
        <v>13</v>
      </c>
      <c r="T9" s="145" t="s">
        <v>30</v>
      </c>
      <c r="U9" s="150">
        <v>124</v>
      </c>
      <c r="V9" s="151">
        <f t="shared" si="4"/>
        <v>13088.6803884</v>
      </c>
      <c r="W9" s="150">
        <v>120</v>
      </c>
      <c r="X9" s="153">
        <v>12666.47</v>
      </c>
      <c r="Y9" s="150">
        <v>124</v>
      </c>
      <c r="Z9" s="151">
        <f t="shared" si="5"/>
        <v>13088.6803884</v>
      </c>
      <c r="AA9" s="150">
        <v>120</v>
      </c>
      <c r="AB9" s="151">
        <v>12666.47</v>
      </c>
      <c r="AC9" s="150">
        <v>124</v>
      </c>
      <c r="AD9" s="152">
        <f t="shared" si="6"/>
        <v>13088.6803884</v>
      </c>
      <c r="AE9" s="150">
        <f t="shared" si="9"/>
        <v>1460</v>
      </c>
      <c r="AF9" s="154">
        <v>154108.67</v>
      </c>
    </row>
    <row r="10" spans="1:32" s="155" customFormat="1" ht="30.75" customHeight="1">
      <c r="A10" s="142" t="s">
        <v>23</v>
      </c>
      <c r="B10" s="156" t="s">
        <v>14</v>
      </c>
      <c r="C10" s="145" t="s">
        <v>30</v>
      </c>
      <c r="D10" s="145">
        <v>105.5538741</v>
      </c>
      <c r="E10" s="146">
        <v>124</v>
      </c>
      <c r="F10" s="147">
        <f t="shared" si="10"/>
        <v>13088.6803884</v>
      </c>
      <c r="G10" s="146">
        <v>112</v>
      </c>
      <c r="H10" s="148">
        <f t="shared" si="0"/>
        <v>11822.0338992</v>
      </c>
      <c r="I10" s="146">
        <v>124</v>
      </c>
      <c r="J10" s="148">
        <f t="shared" si="7"/>
        <v>13088.6803884</v>
      </c>
      <c r="K10" s="146">
        <v>120</v>
      </c>
      <c r="L10" s="149">
        <v>12666.47</v>
      </c>
      <c r="M10" s="150">
        <v>124</v>
      </c>
      <c r="N10" s="151">
        <f t="shared" si="2"/>
        <v>13088.6803884</v>
      </c>
      <c r="O10" s="150">
        <v>120</v>
      </c>
      <c r="P10" s="151">
        <v>12666.47</v>
      </c>
      <c r="Q10" s="150">
        <v>124</v>
      </c>
      <c r="R10" s="152">
        <f t="shared" si="3"/>
        <v>13088.6803884</v>
      </c>
      <c r="S10" s="156" t="s">
        <v>14</v>
      </c>
      <c r="T10" s="145" t="s">
        <v>30</v>
      </c>
      <c r="U10" s="150">
        <v>124</v>
      </c>
      <c r="V10" s="151">
        <f t="shared" si="4"/>
        <v>13088.6803884</v>
      </c>
      <c r="W10" s="150">
        <v>120</v>
      </c>
      <c r="X10" s="153">
        <v>12666.47</v>
      </c>
      <c r="Y10" s="150">
        <v>124</v>
      </c>
      <c r="Z10" s="151">
        <f t="shared" si="5"/>
        <v>13088.6803884</v>
      </c>
      <c r="AA10" s="150">
        <v>120</v>
      </c>
      <c r="AB10" s="151">
        <v>12666.47</v>
      </c>
      <c r="AC10" s="150">
        <v>124</v>
      </c>
      <c r="AD10" s="152">
        <f t="shared" si="6"/>
        <v>13088.6803884</v>
      </c>
      <c r="AE10" s="150">
        <f t="shared" si="9"/>
        <v>1460</v>
      </c>
      <c r="AF10" s="154">
        <v>154108.67</v>
      </c>
    </row>
    <row r="11" spans="1:32" s="155" customFormat="1" ht="30.75" customHeight="1">
      <c r="A11" s="142" t="s">
        <v>24</v>
      </c>
      <c r="B11" s="143" t="s">
        <v>3</v>
      </c>
      <c r="C11" s="157" t="s">
        <v>62</v>
      </c>
      <c r="D11" s="145">
        <v>105.5538741</v>
      </c>
      <c r="E11" s="146">
        <v>84</v>
      </c>
      <c r="F11" s="147">
        <f t="shared" si="10"/>
        <v>8866.5254244</v>
      </c>
      <c r="G11" s="146">
        <v>76</v>
      </c>
      <c r="H11" s="148">
        <f t="shared" si="0"/>
        <v>8022.0944316000005</v>
      </c>
      <c r="I11" s="146">
        <v>82</v>
      </c>
      <c r="J11" s="148">
        <f t="shared" si="7"/>
        <v>8655.4176762</v>
      </c>
      <c r="K11" s="146">
        <v>82</v>
      </c>
      <c r="L11" s="149">
        <f t="shared" si="1"/>
        <v>8655.4176762</v>
      </c>
      <c r="M11" s="150">
        <v>70</v>
      </c>
      <c r="N11" s="151">
        <f t="shared" si="2"/>
        <v>7388.771187</v>
      </c>
      <c r="O11" s="150">
        <v>76</v>
      </c>
      <c r="P11" s="151">
        <f t="shared" si="8"/>
        <v>8022.0944316000005</v>
      </c>
      <c r="Q11" s="150">
        <v>86</v>
      </c>
      <c r="R11" s="152">
        <f t="shared" si="3"/>
        <v>9077.6331726</v>
      </c>
      <c r="S11" s="143" t="s">
        <v>3</v>
      </c>
      <c r="T11" s="157" t="s">
        <v>62</v>
      </c>
      <c r="U11" s="150">
        <v>75</v>
      </c>
      <c r="V11" s="151">
        <f t="shared" si="4"/>
        <v>7916.5405575</v>
      </c>
      <c r="W11" s="150">
        <v>82</v>
      </c>
      <c r="X11" s="153">
        <f aca="true" t="shared" si="11" ref="X11:X16">W11*D11</f>
        <v>8655.4176762</v>
      </c>
      <c r="Y11" s="150">
        <v>76</v>
      </c>
      <c r="Z11" s="151">
        <f t="shared" si="5"/>
        <v>8022.0944316000005</v>
      </c>
      <c r="AA11" s="150">
        <v>82</v>
      </c>
      <c r="AB11" s="151">
        <f aca="true" t="shared" si="12" ref="AB11:AB20">AA11*D11</f>
        <v>8655.4176762</v>
      </c>
      <c r="AC11" s="150">
        <v>78</v>
      </c>
      <c r="AD11" s="152">
        <f t="shared" si="6"/>
        <v>8233.2021798</v>
      </c>
      <c r="AE11" s="150">
        <f t="shared" si="9"/>
        <v>949</v>
      </c>
      <c r="AF11" s="154">
        <v>100170.61</v>
      </c>
    </row>
    <row r="12" spans="1:32" s="155" customFormat="1" ht="36.75" customHeight="1">
      <c r="A12" s="142">
        <v>9</v>
      </c>
      <c r="B12" s="143" t="s">
        <v>108</v>
      </c>
      <c r="C12" s="145" t="s">
        <v>30</v>
      </c>
      <c r="D12" s="145">
        <v>105.5538741</v>
      </c>
      <c r="E12" s="146">
        <v>186</v>
      </c>
      <c r="F12" s="147">
        <f t="shared" si="10"/>
        <v>19633.020582600002</v>
      </c>
      <c r="G12" s="146">
        <v>168</v>
      </c>
      <c r="H12" s="148">
        <f t="shared" si="0"/>
        <v>17733.0508488</v>
      </c>
      <c r="I12" s="146">
        <v>186</v>
      </c>
      <c r="J12" s="148">
        <f t="shared" si="7"/>
        <v>19633.020582600002</v>
      </c>
      <c r="K12" s="146">
        <v>180</v>
      </c>
      <c r="L12" s="149">
        <f t="shared" si="1"/>
        <v>18999.697338</v>
      </c>
      <c r="M12" s="150">
        <v>186</v>
      </c>
      <c r="N12" s="151">
        <f t="shared" si="2"/>
        <v>19633.020582600002</v>
      </c>
      <c r="O12" s="150">
        <v>180</v>
      </c>
      <c r="P12" s="151">
        <f t="shared" si="8"/>
        <v>18999.697338</v>
      </c>
      <c r="Q12" s="150">
        <v>186</v>
      </c>
      <c r="R12" s="152">
        <f t="shared" si="3"/>
        <v>19633.020582600002</v>
      </c>
      <c r="S12" s="143" t="s">
        <v>108</v>
      </c>
      <c r="T12" s="145" t="s">
        <v>30</v>
      </c>
      <c r="U12" s="150">
        <v>186</v>
      </c>
      <c r="V12" s="151">
        <f t="shared" si="4"/>
        <v>19633.020582600002</v>
      </c>
      <c r="W12" s="150">
        <v>180</v>
      </c>
      <c r="X12" s="153">
        <f t="shared" si="11"/>
        <v>18999.697338</v>
      </c>
      <c r="Y12" s="150">
        <v>186</v>
      </c>
      <c r="Z12" s="151">
        <f t="shared" si="5"/>
        <v>19633.020582600002</v>
      </c>
      <c r="AA12" s="150">
        <v>180</v>
      </c>
      <c r="AB12" s="151">
        <f t="shared" si="12"/>
        <v>18999.697338</v>
      </c>
      <c r="AC12" s="150">
        <v>186</v>
      </c>
      <c r="AD12" s="152">
        <f t="shared" si="6"/>
        <v>19633.020582600002</v>
      </c>
      <c r="AE12" s="150">
        <f t="shared" si="9"/>
        <v>2190</v>
      </c>
      <c r="AF12" s="154">
        <v>231162.99</v>
      </c>
    </row>
    <row r="13" spans="1:32" s="155" customFormat="1" ht="35.25" customHeight="1">
      <c r="A13" s="142">
        <v>10</v>
      </c>
      <c r="B13" s="143" t="s">
        <v>59</v>
      </c>
      <c r="C13" s="157" t="s">
        <v>62</v>
      </c>
      <c r="D13" s="145">
        <v>105.5538741</v>
      </c>
      <c r="E13" s="146">
        <v>32</v>
      </c>
      <c r="F13" s="147">
        <f t="shared" si="10"/>
        <v>3377.7239712</v>
      </c>
      <c r="G13" s="146">
        <v>48</v>
      </c>
      <c r="H13" s="148">
        <f t="shared" si="0"/>
        <v>5066.5859568</v>
      </c>
      <c r="I13" s="146">
        <v>54</v>
      </c>
      <c r="J13" s="148">
        <f t="shared" si="7"/>
        <v>5699.9092014</v>
      </c>
      <c r="K13" s="146">
        <v>52</v>
      </c>
      <c r="L13" s="149">
        <f t="shared" si="1"/>
        <v>5488.8014532</v>
      </c>
      <c r="M13" s="150">
        <v>54</v>
      </c>
      <c r="N13" s="151">
        <f t="shared" si="2"/>
        <v>5699.9092014</v>
      </c>
      <c r="O13" s="150">
        <v>52</v>
      </c>
      <c r="P13" s="151">
        <f t="shared" si="8"/>
        <v>5488.8014532</v>
      </c>
      <c r="Q13" s="150">
        <v>52</v>
      </c>
      <c r="R13" s="152">
        <f t="shared" si="3"/>
        <v>5488.8014532</v>
      </c>
      <c r="S13" s="143" t="s">
        <v>59</v>
      </c>
      <c r="T13" s="157" t="s">
        <v>62</v>
      </c>
      <c r="U13" s="150">
        <v>56</v>
      </c>
      <c r="V13" s="151">
        <f t="shared" si="4"/>
        <v>5911.0169496</v>
      </c>
      <c r="W13" s="150">
        <v>52</v>
      </c>
      <c r="X13" s="153">
        <f t="shared" si="11"/>
        <v>5488.8014532</v>
      </c>
      <c r="Y13" s="150">
        <v>54</v>
      </c>
      <c r="Z13" s="151">
        <f t="shared" si="5"/>
        <v>5699.9092014</v>
      </c>
      <c r="AA13" s="150">
        <v>52</v>
      </c>
      <c r="AB13" s="151">
        <f t="shared" si="12"/>
        <v>5488.8014532</v>
      </c>
      <c r="AC13" s="150">
        <v>56</v>
      </c>
      <c r="AD13" s="152">
        <f t="shared" si="6"/>
        <v>5911.0169496</v>
      </c>
      <c r="AE13" s="150">
        <f t="shared" si="9"/>
        <v>614</v>
      </c>
      <c r="AF13" s="154">
        <v>64810.08</v>
      </c>
    </row>
    <row r="14" spans="1:32" s="155" customFormat="1" ht="35.25" customHeight="1">
      <c r="A14" s="142">
        <v>11</v>
      </c>
      <c r="B14" s="143" t="s">
        <v>109</v>
      </c>
      <c r="C14" s="157" t="s">
        <v>107</v>
      </c>
      <c r="D14" s="145">
        <v>105.5538741</v>
      </c>
      <c r="E14" s="146">
        <v>78</v>
      </c>
      <c r="F14" s="147">
        <f t="shared" si="10"/>
        <v>8233.2021798</v>
      </c>
      <c r="G14" s="146">
        <v>96</v>
      </c>
      <c r="H14" s="148">
        <f t="shared" si="0"/>
        <v>10133.1719136</v>
      </c>
      <c r="I14" s="146">
        <v>106</v>
      </c>
      <c r="J14" s="148">
        <f t="shared" si="7"/>
        <v>11188.7106546</v>
      </c>
      <c r="K14" s="146">
        <v>104</v>
      </c>
      <c r="L14" s="149">
        <f t="shared" si="1"/>
        <v>10977.6029064</v>
      </c>
      <c r="M14" s="150">
        <v>98</v>
      </c>
      <c r="N14" s="151">
        <f t="shared" si="2"/>
        <v>10344.2796618</v>
      </c>
      <c r="O14" s="150">
        <v>100</v>
      </c>
      <c r="P14" s="151">
        <f t="shared" si="8"/>
        <v>10555.38741</v>
      </c>
      <c r="Q14" s="150">
        <v>106</v>
      </c>
      <c r="R14" s="152">
        <f t="shared" si="3"/>
        <v>11188.7106546</v>
      </c>
      <c r="S14" s="143" t="s">
        <v>109</v>
      </c>
      <c r="T14" s="157" t="s">
        <v>107</v>
      </c>
      <c r="U14" s="150">
        <v>104</v>
      </c>
      <c r="V14" s="151">
        <f t="shared" si="4"/>
        <v>10977.6029064</v>
      </c>
      <c r="W14" s="150">
        <v>104</v>
      </c>
      <c r="X14" s="153">
        <f t="shared" si="11"/>
        <v>10977.6029064</v>
      </c>
      <c r="Y14" s="150">
        <v>102</v>
      </c>
      <c r="Z14" s="151">
        <f t="shared" si="5"/>
        <v>10766.4951582</v>
      </c>
      <c r="AA14" s="150">
        <v>104</v>
      </c>
      <c r="AB14" s="151">
        <f t="shared" si="12"/>
        <v>10977.6029064</v>
      </c>
      <c r="AC14" s="150">
        <v>106</v>
      </c>
      <c r="AD14" s="152">
        <f t="shared" si="6"/>
        <v>11188.7106546</v>
      </c>
      <c r="AE14" s="150">
        <f t="shared" si="9"/>
        <v>1208</v>
      </c>
      <c r="AF14" s="154">
        <v>127509.07</v>
      </c>
    </row>
    <row r="15" spans="1:32" s="155" customFormat="1" ht="27" customHeight="1">
      <c r="A15" s="142">
        <v>12</v>
      </c>
      <c r="B15" s="143" t="s">
        <v>5</v>
      </c>
      <c r="C15" s="144" t="s">
        <v>31</v>
      </c>
      <c r="D15" s="145">
        <v>105.5538741</v>
      </c>
      <c r="E15" s="146">
        <v>92</v>
      </c>
      <c r="F15" s="147">
        <f t="shared" si="10"/>
        <v>9710.956417200001</v>
      </c>
      <c r="G15" s="146">
        <v>96</v>
      </c>
      <c r="H15" s="148">
        <f t="shared" si="0"/>
        <v>10133.1719136</v>
      </c>
      <c r="I15" s="146">
        <v>104</v>
      </c>
      <c r="J15" s="148">
        <f t="shared" si="7"/>
        <v>10977.6029064</v>
      </c>
      <c r="K15" s="146">
        <v>156</v>
      </c>
      <c r="L15" s="149">
        <f t="shared" si="1"/>
        <v>16466.4043596</v>
      </c>
      <c r="M15" s="150">
        <v>144</v>
      </c>
      <c r="N15" s="151">
        <f t="shared" si="2"/>
        <v>15199.7578704</v>
      </c>
      <c r="O15" s="150">
        <v>150</v>
      </c>
      <c r="P15" s="151">
        <f t="shared" si="8"/>
        <v>15833.081115</v>
      </c>
      <c r="Q15" s="150">
        <v>162</v>
      </c>
      <c r="R15" s="152">
        <f t="shared" si="3"/>
        <v>17099.7276042</v>
      </c>
      <c r="S15" s="143" t="s">
        <v>5</v>
      </c>
      <c r="T15" s="144" t="s">
        <v>31</v>
      </c>
      <c r="U15" s="150">
        <v>156</v>
      </c>
      <c r="V15" s="151">
        <f t="shared" si="4"/>
        <v>16466.4043596</v>
      </c>
      <c r="W15" s="150">
        <v>156</v>
      </c>
      <c r="X15" s="153">
        <f t="shared" si="11"/>
        <v>16466.4043596</v>
      </c>
      <c r="Y15" s="150">
        <v>150</v>
      </c>
      <c r="Z15" s="151">
        <f t="shared" si="5"/>
        <v>15833.081115</v>
      </c>
      <c r="AA15" s="150">
        <v>104</v>
      </c>
      <c r="AB15" s="151">
        <f t="shared" si="12"/>
        <v>10977.6029064</v>
      </c>
      <c r="AC15" s="150">
        <v>100</v>
      </c>
      <c r="AD15" s="152">
        <f t="shared" si="6"/>
        <v>10555.38741</v>
      </c>
      <c r="AE15" s="150">
        <f t="shared" si="9"/>
        <v>1570</v>
      </c>
      <c r="AF15" s="154">
        <v>165719.57</v>
      </c>
    </row>
    <row r="16" spans="1:32" s="155" customFormat="1" ht="29.25" customHeight="1">
      <c r="A16" s="142">
        <v>13</v>
      </c>
      <c r="B16" s="156" t="s">
        <v>6</v>
      </c>
      <c r="C16" s="145" t="s">
        <v>30</v>
      </c>
      <c r="D16" s="145">
        <v>105.5538741</v>
      </c>
      <c r="E16" s="146">
        <v>16</v>
      </c>
      <c r="F16" s="147">
        <f t="shared" si="10"/>
        <v>1688.8619856</v>
      </c>
      <c r="G16" s="146">
        <v>8</v>
      </c>
      <c r="H16" s="148">
        <f t="shared" si="0"/>
        <v>844.4309928</v>
      </c>
      <c r="I16" s="146">
        <v>10</v>
      </c>
      <c r="J16" s="148">
        <f t="shared" si="7"/>
        <v>1055.538741</v>
      </c>
      <c r="K16" s="146">
        <v>8</v>
      </c>
      <c r="L16" s="149">
        <f t="shared" si="1"/>
        <v>844.4309928</v>
      </c>
      <c r="M16" s="150">
        <v>18</v>
      </c>
      <c r="N16" s="151">
        <f t="shared" si="2"/>
        <v>1899.9697338</v>
      </c>
      <c r="O16" s="150">
        <v>12</v>
      </c>
      <c r="P16" s="151">
        <f t="shared" si="8"/>
        <v>1266.6464892</v>
      </c>
      <c r="Q16" s="150">
        <v>8</v>
      </c>
      <c r="R16" s="152">
        <f t="shared" si="3"/>
        <v>844.4309928</v>
      </c>
      <c r="S16" s="156" t="s">
        <v>6</v>
      </c>
      <c r="T16" s="145" t="s">
        <v>30</v>
      </c>
      <c r="U16" s="150">
        <v>14</v>
      </c>
      <c r="V16" s="151">
        <f t="shared" si="4"/>
        <v>1477.7542374</v>
      </c>
      <c r="W16" s="150">
        <v>8</v>
      </c>
      <c r="X16" s="153">
        <f t="shared" si="11"/>
        <v>844.4309928</v>
      </c>
      <c r="Y16" s="150">
        <v>14</v>
      </c>
      <c r="Z16" s="151">
        <f t="shared" si="5"/>
        <v>1477.7542374</v>
      </c>
      <c r="AA16" s="150">
        <v>8</v>
      </c>
      <c r="AB16" s="151">
        <f t="shared" si="12"/>
        <v>844.4309928</v>
      </c>
      <c r="AC16" s="150">
        <v>12</v>
      </c>
      <c r="AD16" s="152">
        <f t="shared" si="6"/>
        <v>1266.6464892</v>
      </c>
      <c r="AE16" s="150">
        <f t="shared" si="9"/>
        <v>136</v>
      </c>
      <c r="AF16" s="154">
        <v>14355.32</v>
      </c>
    </row>
    <row r="17" spans="1:32" s="155" customFormat="1" ht="35.25" customHeight="1">
      <c r="A17" s="158">
        <v>14</v>
      </c>
      <c r="B17" s="156" t="s">
        <v>15</v>
      </c>
      <c r="C17" s="144" t="s">
        <v>31</v>
      </c>
      <c r="D17" s="145">
        <v>105.5538741</v>
      </c>
      <c r="E17" s="146">
        <v>170</v>
      </c>
      <c r="F17" s="147">
        <f t="shared" si="10"/>
        <v>17944.158597</v>
      </c>
      <c r="G17" s="146">
        <v>160</v>
      </c>
      <c r="H17" s="148">
        <f t="shared" si="0"/>
        <v>16888.619856</v>
      </c>
      <c r="I17" s="159">
        <v>176</v>
      </c>
      <c r="J17" s="148">
        <f t="shared" si="7"/>
        <v>18577.4818416</v>
      </c>
      <c r="K17" s="146">
        <v>120</v>
      </c>
      <c r="L17" s="149">
        <v>12666.47</v>
      </c>
      <c r="M17" s="150">
        <v>124</v>
      </c>
      <c r="N17" s="151">
        <f t="shared" si="2"/>
        <v>13088.6803884</v>
      </c>
      <c r="O17" s="150">
        <v>120</v>
      </c>
      <c r="P17" s="151">
        <v>12666.47</v>
      </c>
      <c r="Q17" s="150">
        <v>124</v>
      </c>
      <c r="R17" s="152">
        <f t="shared" si="3"/>
        <v>13088.6803884</v>
      </c>
      <c r="S17" s="156" t="s">
        <v>15</v>
      </c>
      <c r="T17" s="144" t="s">
        <v>31</v>
      </c>
      <c r="U17" s="150">
        <v>124</v>
      </c>
      <c r="V17" s="151">
        <f t="shared" si="4"/>
        <v>13088.6803884</v>
      </c>
      <c r="W17" s="150">
        <v>120</v>
      </c>
      <c r="X17" s="153">
        <v>12666.47</v>
      </c>
      <c r="Y17" s="150">
        <v>124</v>
      </c>
      <c r="Z17" s="151">
        <f t="shared" si="5"/>
        <v>13088.6803884</v>
      </c>
      <c r="AA17" s="150">
        <v>172</v>
      </c>
      <c r="AB17" s="151">
        <f t="shared" si="12"/>
        <v>18155.2663452</v>
      </c>
      <c r="AC17" s="150">
        <v>174</v>
      </c>
      <c r="AD17" s="152">
        <f t="shared" si="6"/>
        <v>18366.3740934</v>
      </c>
      <c r="AE17" s="150">
        <f t="shared" si="9"/>
        <v>1708</v>
      </c>
      <c r="AF17" s="154">
        <v>180286.03</v>
      </c>
    </row>
    <row r="18" spans="1:32" s="155" customFormat="1" ht="37.5" customHeight="1">
      <c r="A18" s="158">
        <v>15</v>
      </c>
      <c r="B18" s="143" t="s">
        <v>110</v>
      </c>
      <c r="C18" s="157" t="s">
        <v>107</v>
      </c>
      <c r="D18" s="145">
        <v>105.5538741</v>
      </c>
      <c r="E18" s="146">
        <v>232</v>
      </c>
      <c r="F18" s="147">
        <f t="shared" si="10"/>
        <v>24488.4987912</v>
      </c>
      <c r="G18" s="146">
        <v>216</v>
      </c>
      <c r="H18" s="148">
        <f t="shared" si="0"/>
        <v>22799.6368056</v>
      </c>
      <c r="I18" s="159">
        <v>238</v>
      </c>
      <c r="J18" s="148">
        <f t="shared" si="7"/>
        <v>25121.8220358</v>
      </c>
      <c r="K18" s="146">
        <v>232</v>
      </c>
      <c r="L18" s="149">
        <f t="shared" si="1"/>
        <v>24488.4987912</v>
      </c>
      <c r="M18" s="150">
        <v>230</v>
      </c>
      <c r="N18" s="151">
        <f t="shared" si="2"/>
        <v>24277.391043</v>
      </c>
      <c r="O18" s="150">
        <v>228</v>
      </c>
      <c r="P18" s="151">
        <f t="shared" si="8"/>
        <v>24066.2832948</v>
      </c>
      <c r="Q18" s="150">
        <v>240</v>
      </c>
      <c r="R18" s="152">
        <f t="shared" si="3"/>
        <v>25332.929784</v>
      </c>
      <c r="S18" s="143" t="s">
        <v>110</v>
      </c>
      <c r="T18" s="157" t="s">
        <v>107</v>
      </c>
      <c r="U18" s="150">
        <v>234</v>
      </c>
      <c r="V18" s="151">
        <f t="shared" si="4"/>
        <v>24699.6065394</v>
      </c>
      <c r="W18" s="150">
        <v>232</v>
      </c>
      <c r="X18" s="153">
        <f>W18*D18</f>
        <v>24488.4987912</v>
      </c>
      <c r="Y18" s="150">
        <v>234</v>
      </c>
      <c r="Z18" s="151">
        <f t="shared" si="5"/>
        <v>24699.6065394</v>
      </c>
      <c r="AA18" s="150">
        <v>232</v>
      </c>
      <c r="AB18" s="151">
        <f t="shared" si="12"/>
        <v>24488.4987912</v>
      </c>
      <c r="AC18" s="150">
        <v>236</v>
      </c>
      <c r="AD18" s="152">
        <f t="shared" si="6"/>
        <v>24910.7142876</v>
      </c>
      <c r="AE18" s="150">
        <f t="shared" si="9"/>
        <v>2784</v>
      </c>
      <c r="AF18" s="154">
        <v>293861.99</v>
      </c>
    </row>
    <row r="19" spans="1:32" s="155" customFormat="1" ht="31.5" customHeight="1">
      <c r="A19" s="158">
        <v>16</v>
      </c>
      <c r="B19" s="160" t="s">
        <v>9</v>
      </c>
      <c r="C19" s="157" t="s">
        <v>62</v>
      </c>
      <c r="D19" s="145">
        <v>105.5538741</v>
      </c>
      <c r="E19" s="146">
        <v>0</v>
      </c>
      <c r="F19" s="147">
        <f t="shared" si="10"/>
        <v>0</v>
      </c>
      <c r="G19" s="159">
        <v>0</v>
      </c>
      <c r="H19" s="148">
        <f t="shared" si="0"/>
        <v>0</v>
      </c>
      <c r="I19" s="159">
        <v>0</v>
      </c>
      <c r="J19" s="148">
        <f t="shared" si="7"/>
        <v>0</v>
      </c>
      <c r="K19" s="146">
        <v>192</v>
      </c>
      <c r="L19" s="149">
        <f t="shared" si="1"/>
        <v>20266.3438272</v>
      </c>
      <c r="M19" s="150">
        <v>192</v>
      </c>
      <c r="N19" s="151">
        <f t="shared" si="2"/>
        <v>20266.3438272</v>
      </c>
      <c r="O19" s="150">
        <v>192</v>
      </c>
      <c r="P19" s="151">
        <f t="shared" si="8"/>
        <v>20266.3438272</v>
      </c>
      <c r="Q19" s="150">
        <v>200</v>
      </c>
      <c r="R19" s="152">
        <v>21110.78</v>
      </c>
      <c r="S19" s="160" t="s">
        <v>9</v>
      </c>
      <c r="T19" s="157" t="s">
        <v>62</v>
      </c>
      <c r="U19" s="150">
        <v>192</v>
      </c>
      <c r="V19" s="151">
        <f t="shared" si="4"/>
        <v>20266.3438272</v>
      </c>
      <c r="W19" s="150">
        <v>192</v>
      </c>
      <c r="X19" s="153">
        <f>W19*D19</f>
        <v>20266.3438272</v>
      </c>
      <c r="Y19" s="150">
        <v>200</v>
      </c>
      <c r="Z19" s="151">
        <v>21110.78</v>
      </c>
      <c r="AA19" s="150">
        <v>0</v>
      </c>
      <c r="AB19" s="151">
        <f t="shared" si="12"/>
        <v>0</v>
      </c>
      <c r="AC19" s="150">
        <v>0</v>
      </c>
      <c r="AD19" s="152">
        <f t="shared" si="6"/>
        <v>0</v>
      </c>
      <c r="AE19" s="150">
        <f t="shared" si="9"/>
        <v>1360</v>
      </c>
      <c r="AF19" s="154">
        <v>143553.26</v>
      </c>
    </row>
    <row r="20" spans="1:32" s="155" customFormat="1" ht="26.25" customHeight="1">
      <c r="A20" s="158">
        <v>17</v>
      </c>
      <c r="B20" s="160" t="s">
        <v>10</v>
      </c>
      <c r="C20" s="161" t="s">
        <v>30</v>
      </c>
      <c r="D20" s="145">
        <v>105.5538741</v>
      </c>
      <c r="E20" s="146">
        <v>0</v>
      </c>
      <c r="F20" s="147">
        <f t="shared" si="10"/>
        <v>0</v>
      </c>
      <c r="G20" s="159">
        <v>0</v>
      </c>
      <c r="H20" s="148">
        <f t="shared" si="0"/>
        <v>0</v>
      </c>
      <c r="I20" s="159">
        <v>0</v>
      </c>
      <c r="J20" s="148">
        <f t="shared" si="7"/>
        <v>0</v>
      </c>
      <c r="K20" s="146">
        <v>288</v>
      </c>
      <c r="L20" s="149">
        <f t="shared" si="1"/>
        <v>30399.5157408</v>
      </c>
      <c r="M20" s="150">
        <v>288</v>
      </c>
      <c r="N20" s="151">
        <f t="shared" si="2"/>
        <v>30399.5157408</v>
      </c>
      <c r="O20" s="150">
        <v>288</v>
      </c>
      <c r="P20" s="151">
        <f t="shared" si="8"/>
        <v>30399.5157408</v>
      </c>
      <c r="Q20" s="150">
        <v>300</v>
      </c>
      <c r="R20" s="152">
        <f>Q20*D20</f>
        <v>31666.16223</v>
      </c>
      <c r="S20" s="160" t="s">
        <v>10</v>
      </c>
      <c r="T20" s="161" t="s">
        <v>30</v>
      </c>
      <c r="U20" s="150">
        <v>288</v>
      </c>
      <c r="V20" s="151">
        <f t="shared" si="4"/>
        <v>30399.5157408</v>
      </c>
      <c r="W20" s="150">
        <v>288</v>
      </c>
      <c r="X20" s="153">
        <f>W20*D20</f>
        <v>30399.5157408</v>
      </c>
      <c r="Y20" s="150">
        <v>300</v>
      </c>
      <c r="Z20" s="151">
        <f>Y20*D20</f>
        <v>31666.16223</v>
      </c>
      <c r="AA20" s="150">
        <v>0</v>
      </c>
      <c r="AB20" s="151">
        <f t="shared" si="12"/>
        <v>0</v>
      </c>
      <c r="AC20" s="150">
        <v>0</v>
      </c>
      <c r="AD20" s="152">
        <f t="shared" si="6"/>
        <v>0</v>
      </c>
      <c r="AE20" s="150">
        <f t="shared" si="9"/>
        <v>2040</v>
      </c>
      <c r="AF20" s="154">
        <v>215329.92</v>
      </c>
    </row>
    <row r="21" spans="1:32" ht="0.75" customHeight="1" hidden="1">
      <c r="A21" s="4"/>
      <c r="B21" s="18"/>
      <c r="C21" s="7"/>
      <c r="D21" s="6">
        <v>71.9043293975</v>
      </c>
      <c r="E21" s="1">
        <f>C21*D21</f>
        <v>0</v>
      </c>
      <c r="F21" s="85"/>
      <c r="G21" s="2"/>
      <c r="H21" s="106"/>
      <c r="I21" s="2"/>
      <c r="J21" s="106">
        <f>I21*D21</f>
        <v>0</v>
      </c>
      <c r="K21" s="1"/>
      <c r="L21" s="15"/>
      <c r="M21" s="14"/>
      <c r="N21" s="16"/>
      <c r="O21" s="14"/>
      <c r="P21" s="13"/>
      <c r="Q21" s="14"/>
      <c r="R21" s="29"/>
      <c r="S21" s="29"/>
      <c r="T21" s="29"/>
      <c r="U21" s="14"/>
      <c r="V21" s="16"/>
      <c r="W21" s="14"/>
      <c r="X21" s="108"/>
      <c r="Y21" s="14"/>
      <c r="Z21" s="16"/>
      <c r="AA21" s="14"/>
      <c r="AB21" s="16"/>
      <c r="AC21" s="14"/>
      <c r="AD21" s="29">
        <f t="shared" si="6"/>
        <v>0</v>
      </c>
      <c r="AE21" s="14"/>
      <c r="AF21" s="105">
        <f>F21+H21+J21+L21+N21+P21+R21+V21+X21+Z21+AB21+AD21</f>
        <v>0</v>
      </c>
    </row>
    <row r="22" spans="1:32" s="22" customFormat="1" ht="16.5" thickBot="1">
      <c r="A22" s="21"/>
      <c r="B22" s="19" t="s">
        <v>7</v>
      </c>
      <c r="C22" s="24"/>
      <c r="D22" s="24"/>
      <c r="E22" s="24">
        <f aca="true" t="shared" si="13" ref="E22:AE22">SUM(E4:E21)</f>
        <v>1794</v>
      </c>
      <c r="F22" s="25">
        <f t="shared" si="13"/>
        <v>189363.6501572</v>
      </c>
      <c r="G22" s="24">
        <f t="shared" si="13"/>
        <v>1768</v>
      </c>
      <c r="H22" s="25">
        <v>186619.24</v>
      </c>
      <c r="I22" s="24">
        <f t="shared" si="13"/>
        <v>1944</v>
      </c>
      <c r="J22" s="25">
        <v>205196.72</v>
      </c>
      <c r="K22" s="24">
        <f t="shared" si="13"/>
        <v>2428</v>
      </c>
      <c r="L22" s="25">
        <v>256284.81</v>
      </c>
      <c r="M22" s="24">
        <f t="shared" si="13"/>
        <v>2384</v>
      </c>
      <c r="N22" s="25">
        <v>251640.43</v>
      </c>
      <c r="O22" s="24">
        <f t="shared" si="13"/>
        <v>2386</v>
      </c>
      <c r="P22" s="24">
        <v>251851.56</v>
      </c>
      <c r="Q22" s="24">
        <f t="shared" si="13"/>
        <v>2510</v>
      </c>
      <c r="R22" s="107">
        <f t="shared" si="13"/>
        <v>264940.22917099996</v>
      </c>
      <c r="S22" s="107"/>
      <c r="T22" s="107"/>
      <c r="U22" s="24">
        <f t="shared" si="13"/>
        <v>2452</v>
      </c>
      <c r="V22" s="25">
        <v>258818.09</v>
      </c>
      <c r="W22" s="169">
        <f t="shared" si="13"/>
        <v>2428</v>
      </c>
      <c r="X22" s="170">
        <v>256284.81</v>
      </c>
      <c r="Y22" s="171">
        <f t="shared" si="13"/>
        <v>2446</v>
      </c>
      <c r="Z22" s="172">
        <v>258184.77</v>
      </c>
      <c r="AA22" s="171">
        <f t="shared" si="13"/>
        <v>1904</v>
      </c>
      <c r="AB22" s="172">
        <v>200974.58</v>
      </c>
      <c r="AC22" s="171">
        <f t="shared" si="13"/>
        <v>1922</v>
      </c>
      <c r="AD22" s="173">
        <v>202874.54</v>
      </c>
      <c r="AE22" s="171">
        <f t="shared" si="13"/>
        <v>26366</v>
      </c>
      <c r="AF22" s="174">
        <f>F22+H22+J22+L22+N22+P22+R22+V22+X22+Z22+AB22+AD22</f>
        <v>2783033.4293282</v>
      </c>
    </row>
    <row r="23" spans="23:32" ht="12.75">
      <c r="W23" s="163"/>
      <c r="X23" s="164"/>
      <c r="Y23" s="162"/>
      <c r="Z23" s="165"/>
      <c r="AA23" s="162"/>
      <c r="AB23" s="166"/>
      <c r="AC23" s="162"/>
      <c r="AD23" s="167"/>
      <c r="AE23" s="162"/>
      <c r="AF23" s="168"/>
    </row>
  </sheetData>
  <sheetProtection/>
  <mergeCells count="20">
    <mergeCell ref="Q1:R1"/>
    <mergeCell ref="AE2:AF2"/>
    <mergeCell ref="T2:T3"/>
    <mergeCell ref="U2:V2"/>
    <mergeCell ref="W2:X2"/>
    <mergeCell ref="Y2:Z2"/>
    <mergeCell ref="AA2:AB2"/>
    <mergeCell ref="AC2:AD2"/>
    <mergeCell ref="I2:J2"/>
    <mergeCell ref="K2:L2"/>
    <mergeCell ref="M2:N2"/>
    <mergeCell ref="O2:P2"/>
    <mergeCell ref="Q2:R2"/>
    <mergeCell ref="S2:S3"/>
    <mergeCell ref="A2:A3"/>
    <mergeCell ref="B2:B3"/>
    <mergeCell ref="C2:C3"/>
    <mergeCell ref="D2:D3"/>
    <mergeCell ref="E2:F2"/>
    <mergeCell ref="G2:H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3"/>
  <sheetViews>
    <sheetView view="pageBreakPreview" zoomScale="112" zoomScaleSheetLayoutView="112" zoomScalePageLayoutView="0" workbookViewId="0" topLeftCell="A1">
      <selection activeCell="Z22" sqref="Z22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19.140625" style="8" customWidth="1"/>
    <col min="4" max="4" width="8.140625" style="8" customWidth="1"/>
    <col min="5" max="5" width="7.140625" style="0" customWidth="1"/>
    <col min="6" max="6" width="10.7109375" style="20" customWidth="1"/>
    <col min="7" max="7" width="7.421875" style="0" customWidth="1"/>
    <col min="8" max="8" width="10.8515625" style="0" customWidth="1"/>
    <col min="9" max="9" width="8.00390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6" customWidth="1"/>
    <col min="14" max="14" width="9.421875" style="0" customWidth="1"/>
    <col min="15" max="15" width="7.8515625" style="26" customWidth="1"/>
    <col min="16" max="16" width="10.421875" style="0" customWidth="1"/>
    <col min="17" max="17" width="8.7109375" style="26" customWidth="1"/>
    <col min="18" max="18" width="11.140625" style="0" customWidth="1"/>
    <col min="19" max="19" width="24.00390625" style="0" customWidth="1"/>
    <col min="20" max="20" width="22.00390625" style="0" customWidth="1"/>
    <col min="21" max="21" width="7.421875" style="26" customWidth="1"/>
    <col min="22" max="22" width="10.421875" style="0" customWidth="1"/>
    <col min="24" max="24" width="9.57421875" style="0" bestFit="1" customWidth="1"/>
    <col min="26" max="26" width="9.57421875" style="0" bestFit="1" customWidth="1"/>
    <col min="28" max="28" width="10.421875" style="0" bestFit="1" customWidth="1"/>
    <col min="30" max="30" width="9.57421875" style="0" bestFit="1" customWidth="1"/>
    <col min="32" max="32" width="13.8515625" style="22" customWidth="1"/>
  </cols>
  <sheetData>
    <row r="1" spans="1:32" ht="13.5" thickBot="1">
      <c r="A1" s="23" t="s">
        <v>106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  <c r="AF1" s="22" t="s">
        <v>146</v>
      </c>
    </row>
    <row r="2" spans="1:32" ht="23.25" customHeight="1">
      <c r="A2" s="211" t="s">
        <v>0</v>
      </c>
      <c r="B2" s="196" t="s">
        <v>1</v>
      </c>
      <c r="C2" s="198" t="s">
        <v>28</v>
      </c>
      <c r="D2" s="230" t="s">
        <v>53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201" t="s">
        <v>34</v>
      </c>
      <c r="R2" s="202"/>
      <c r="S2" s="196" t="s">
        <v>1</v>
      </c>
      <c r="T2" s="198" t="s">
        <v>28</v>
      </c>
      <c r="U2" s="201" t="s">
        <v>35</v>
      </c>
      <c r="V2" s="202"/>
      <c r="W2" s="203" t="s">
        <v>36</v>
      </c>
      <c r="X2" s="204"/>
      <c r="Y2" s="201" t="s">
        <v>37</v>
      </c>
      <c r="Z2" s="202"/>
      <c r="AA2" s="201" t="s">
        <v>38</v>
      </c>
      <c r="AB2" s="202"/>
      <c r="AC2" s="201" t="s">
        <v>39</v>
      </c>
      <c r="AD2" s="202"/>
      <c r="AE2" s="251" t="s">
        <v>7</v>
      </c>
      <c r="AF2" s="210"/>
    </row>
    <row r="3" spans="1:32" ht="42.75" customHeight="1">
      <c r="A3" s="212"/>
      <c r="B3" s="197"/>
      <c r="C3" s="199"/>
      <c r="D3" s="200"/>
      <c r="E3" s="10" t="s">
        <v>40</v>
      </c>
      <c r="F3" s="31" t="s">
        <v>41</v>
      </c>
      <c r="G3" s="10" t="s">
        <v>40</v>
      </c>
      <c r="H3" s="5" t="s">
        <v>41</v>
      </c>
      <c r="I3" s="10" t="s">
        <v>40</v>
      </c>
      <c r="J3" s="5" t="s">
        <v>41</v>
      </c>
      <c r="K3" s="10" t="s">
        <v>40</v>
      </c>
      <c r="L3" s="5" t="s">
        <v>41</v>
      </c>
      <c r="M3" s="27" t="s">
        <v>40</v>
      </c>
      <c r="N3" s="5" t="s">
        <v>41</v>
      </c>
      <c r="O3" s="27" t="s">
        <v>40</v>
      </c>
      <c r="P3" s="5" t="s">
        <v>41</v>
      </c>
      <c r="Q3" s="27" t="s">
        <v>40</v>
      </c>
      <c r="R3" s="5" t="s">
        <v>41</v>
      </c>
      <c r="S3" s="197"/>
      <c r="T3" s="199"/>
      <c r="U3" s="27" t="s">
        <v>40</v>
      </c>
      <c r="V3" s="5" t="s">
        <v>41</v>
      </c>
      <c r="W3" s="10" t="s">
        <v>40</v>
      </c>
      <c r="X3" s="5" t="s">
        <v>41</v>
      </c>
      <c r="Y3" s="27" t="s">
        <v>40</v>
      </c>
      <c r="Z3" s="5" t="s">
        <v>41</v>
      </c>
      <c r="AA3" s="27" t="s">
        <v>40</v>
      </c>
      <c r="AB3" s="5" t="s">
        <v>41</v>
      </c>
      <c r="AC3" s="27" t="s">
        <v>40</v>
      </c>
      <c r="AD3" s="5" t="s">
        <v>41</v>
      </c>
      <c r="AE3" s="27" t="s">
        <v>40</v>
      </c>
      <c r="AF3" s="104" t="s">
        <v>41</v>
      </c>
    </row>
    <row r="4" spans="1:32" s="155" customFormat="1" ht="30.75" customHeight="1">
      <c r="A4" s="142" t="s">
        <v>18</v>
      </c>
      <c r="B4" s="143" t="s">
        <v>2</v>
      </c>
      <c r="C4" s="144" t="s">
        <v>31</v>
      </c>
      <c r="D4" s="145">
        <v>105.5538741</v>
      </c>
      <c r="E4" s="146">
        <v>197</v>
      </c>
      <c r="F4" s="147">
        <f aca="true" t="shared" si="0" ref="F4:F20">E4*D4</f>
        <v>20794.1131977</v>
      </c>
      <c r="G4" s="146">
        <v>180</v>
      </c>
      <c r="H4" s="148">
        <f aca="true" t="shared" si="1" ref="H4:H20">G4*D4</f>
        <v>18999.697338</v>
      </c>
      <c r="I4" s="146">
        <v>200</v>
      </c>
      <c r="J4" s="148">
        <v>21110.78</v>
      </c>
      <c r="K4" s="146">
        <v>194</v>
      </c>
      <c r="L4" s="149">
        <f aca="true" t="shared" si="2" ref="L4:L20">K4*D4</f>
        <v>20477.4515754</v>
      </c>
      <c r="M4" s="150">
        <v>196</v>
      </c>
      <c r="N4" s="151">
        <f aca="true" t="shared" si="3" ref="N4:N20">M4*D4</f>
        <v>20688.5593236</v>
      </c>
      <c r="O4" s="150">
        <v>192</v>
      </c>
      <c r="P4" s="151">
        <v>20266.35</v>
      </c>
      <c r="Q4" s="150">
        <v>198</v>
      </c>
      <c r="R4" s="152">
        <f aca="true" t="shared" si="4" ref="R4:R18">Q4*D4</f>
        <v>20899.6670718</v>
      </c>
      <c r="S4" s="143" t="s">
        <v>2</v>
      </c>
      <c r="T4" s="144" t="s">
        <v>31</v>
      </c>
      <c r="U4" s="150">
        <v>201</v>
      </c>
      <c r="V4" s="151">
        <f aca="true" t="shared" si="5" ref="V4:V20">U4*D4</f>
        <v>21216.3286941</v>
      </c>
      <c r="W4" s="150">
        <v>194</v>
      </c>
      <c r="X4" s="153">
        <f>W4*D4</f>
        <v>20477.4515754</v>
      </c>
      <c r="Y4" s="150">
        <v>198</v>
      </c>
      <c r="Z4" s="151">
        <f aca="true" t="shared" si="6" ref="Z4:Z18">Y4*D4</f>
        <v>20899.6670718</v>
      </c>
      <c r="AA4" s="150">
        <v>194</v>
      </c>
      <c r="AB4" s="151">
        <f>AA4*D4</f>
        <v>20477.4515754</v>
      </c>
      <c r="AC4" s="150">
        <v>202</v>
      </c>
      <c r="AD4" s="152">
        <f aca="true" t="shared" si="7" ref="AD4:AD21">AC4*D4</f>
        <v>21321.8825682</v>
      </c>
      <c r="AE4" s="150">
        <f>E4+G4+I4+K4+M4+O4+Q4+U4+W4+Y4+AA4+AC4</f>
        <v>2346</v>
      </c>
      <c r="AF4" s="154">
        <f>F4+H4+J4+L4+N4+P4+R4+V4+X4+Z4+AB4+AD4</f>
        <v>247629.3999914</v>
      </c>
    </row>
    <row r="5" spans="1:32" s="155" customFormat="1" ht="41.25" customHeight="1">
      <c r="A5" s="142" t="s">
        <v>17</v>
      </c>
      <c r="B5" s="156" t="s">
        <v>16</v>
      </c>
      <c r="C5" s="145" t="s">
        <v>32</v>
      </c>
      <c r="D5" s="145">
        <v>105.5538741</v>
      </c>
      <c r="E5" s="146">
        <v>138</v>
      </c>
      <c r="F5" s="147">
        <v>14566.44</v>
      </c>
      <c r="G5" s="146">
        <v>144</v>
      </c>
      <c r="H5" s="148">
        <f t="shared" si="1"/>
        <v>15199.7578704</v>
      </c>
      <c r="I5" s="146">
        <v>156</v>
      </c>
      <c r="J5" s="148">
        <f aca="true" t="shared" si="8" ref="J5:J20">I5*D5</f>
        <v>16466.4043596</v>
      </c>
      <c r="K5" s="146">
        <v>156</v>
      </c>
      <c r="L5" s="149">
        <f t="shared" si="2"/>
        <v>16466.4043596</v>
      </c>
      <c r="M5" s="150">
        <v>140</v>
      </c>
      <c r="N5" s="151">
        <f t="shared" si="3"/>
        <v>14777.542374</v>
      </c>
      <c r="O5" s="150">
        <v>148</v>
      </c>
      <c r="P5" s="151">
        <f aca="true" t="shared" si="9" ref="P5:P20">O5*D5</f>
        <v>15621.9733668</v>
      </c>
      <c r="Q5" s="150">
        <v>162</v>
      </c>
      <c r="R5" s="152">
        <f t="shared" si="4"/>
        <v>17099.7276042</v>
      </c>
      <c r="S5" s="156" t="s">
        <v>16</v>
      </c>
      <c r="T5" s="145" t="s">
        <v>32</v>
      </c>
      <c r="U5" s="150">
        <v>152</v>
      </c>
      <c r="V5" s="151">
        <f t="shared" si="5"/>
        <v>16044.188863200001</v>
      </c>
      <c r="W5" s="150">
        <v>156</v>
      </c>
      <c r="X5" s="153">
        <f>W5*D5</f>
        <v>16466.4043596</v>
      </c>
      <c r="Y5" s="150">
        <v>148</v>
      </c>
      <c r="Z5" s="151">
        <f t="shared" si="6"/>
        <v>15621.9733668</v>
      </c>
      <c r="AA5" s="150">
        <v>156</v>
      </c>
      <c r="AB5" s="151">
        <f>AA5*D5</f>
        <v>16466.4043596</v>
      </c>
      <c r="AC5" s="150">
        <v>150</v>
      </c>
      <c r="AD5" s="152">
        <f t="shared" si="7"/>
        <v>15833.081115</v>
      </c>
      <c r="AE5" s="150">
        <f aca="true" t="shared" si="10" ref="AE5:AE20">E5+G5+I5+K5+M5+O5+Q5+U5+W5+Y5+AA5+AC5</f>
        <v>1806</v>
      </c>
      <c r="AF5" s="154">
        <v>190630.28</v>
      </c>
    </row>
    <row r="6" spans="1:32" s="155" customFormat="1" ht="30.75" customHeight="1">
      <c r="A6" s="142" t="s">
        <v>19</v>
      </c>
      <c r="B6" s="143" t="s">
        <v>111</v>
      </c>
      <c r="C6" s="145" t="s">
        <v>30</v>
      </c>
      <c r="D6" s="145">
        <v>105.5538741</v>
      </c>
      <c r="E6" s="146">
        <v>92</v>
      </c>
      <c r="F6" s="147">
        <f t="shared" si="0"/>
        <v>9710.956417200001</v>
      </c>
      <c r="G6" s="146">
        <v>96</v>
      </c>
      <c r="H6" s="148">
        <f t="shared" si="1"/>
        <v>10133.1719136</v>
      </c>
      <c r="I6" s="146">
        <v>104</v>
      </c>
      <c r="J6" s="148">
        <f t="shared" si="8"/>
        <v>10977.6029064</v>
      </c>
      <c r="K6" s="146">
        <v>104</v>
      </c>
      <c r="L6" s="149">
        <f t="shared" si="2"/>
        <v>10977.6029064</v>
      </c>
      <c r="M6" s="150">
        <v>88</v>
      </c>
      <c r="N6" s="151">
        <f t="shared" si="3"/>
        <v>9288.7409208</v>
      </c>
      <c r="O6" s="150">
        <v>96</v>
      </c>
      <c r="P6" s="151">
        <f t="shared" si="9"/>
        <v>10133.1719136</v>
      </c>
      <c r="Q6" s="150">
        <v>108</v>
      </c>
      <c r="R6" s="152">
        <f t="shared" si="4"/>
        <v>11399.8184028</v>
      </c>
      <c r="S6" s="143" t="s">
        <v>111</v>
      </c>
      <c r="T6" s="145" t="s">
        <v>30</v>
      </c>
      <c r="U6" s="150">
        <v>96</v>
      </c>
      <c r="V6" s="151">
        <f t="shared" si="5"/>
        <v>10133.1719136</v>
      </c>
      <c r="W6" s="150">
        <v>104</v>
      </c>
      <c r="X6" s="153">
        <f>W6*D6</f>
        <v>10977.6029064</v>
      </c>
      <c r="Y6" s="150">
        <v>96</v>
      </c>
      <c r="Z6" s="151">
        <f t="shared" si="6"/>
        <v>10133.1719136</v>
      </c>
      <c r="AA6" s="150">
        <v>104</v>
      </c>
      <c r="AB6" s="151">
        <f>AA6*D6</f>
        <v>10977.6029064</v>
      </c>
      <c r="AC6" s="150">
        <v>100</v>
      </c>
      <c r="AD6" s="152">
        <f t="shared" si="7"/>
        <v>10555.38741</v>
      </c>
      <c r="AE6" s="150">
        <f t="shared" si="10"/>
        <v>1188</v>
      </c>
      <c r="AF6" s="154">
        <v>125397.99</v>
      </c>
    </row>
    <row r="7" spans="1:32" s="155" customFormat="1" ht="29.25" customHeight="1">
      <c r="A7" s="142" t="s">
        <v>20</v>
      </c>
      <c r="B7" s="143" t="s">
        <v>8</v>
      </c>
      <c r="C7" s="145" t="s">
        <v>32</v>
      </c>
      <c r="D7" s="145">
        <v>105.5538741</v>
      </c>
      <c r="E7" s="146">
        <v>170</v>
      </c>
      <c r="F7" s="147">
        <f t="shared" si="0"/>
        <v>17944.158597</v>
      </c>
      <c r="G7" s="146">
        <v>160</v>
      </c>
      <c r="H7" s="148">
        <f t="shared" si="1"/>
        <v>16888.619856</v>
      </c>
      <c r="I7" s="146">
        <v>176</v>
      </c>
      <c r="J7" s="148">
        <f t="shared" si="8"/>
        <v>18577.4818416</v>
      </c>
      <c r="K7" s="146">
        <v>216</v>
      </c>
      <c r="L7" s="149">
        <f t="shared" si="2"/>
        <v>22799.6368056</v>
      </c>
      <c r="M7" s="150">
        <v>220</v>
      </c>
      <c r="N7" s="151">
        <f t="shared" si="3"/>
        <v>23221.852302</v>
      </c>
      <c r="O7" s="150">
        <v>216</v>
      </c>
      <c r="P7" s="151">
        <f t="shared" si="9"/>
        <v>22799.6368056</v>
      </c>
      <c r="Q7" s="150">
        <v>222</v>
      </c>
      <c r="R7" s="152">
        <f t="shared" si="4"/>
        <v>23432.9600502</v>
      </c>
      <c r="S7" s="143" t="s">
        <v>8</v>
      </c>
      <c r="T7" s="145" t="s">
        <v>32</v>
      </c>
      <c r="U7" s="150">
        <v>230</v>
      </c>
      <c r="V7" s="151">
        <f t="shared" si="5"/>
        <v>24277.391043</v>
      </c>
      <c r="W7" s="150">
        <v>216</v>
      </c>
      <c r="X7" s="153">
        <f>W7*D7</f>
        <v>22799.6368056</v>
      </c>
      <c r="Y7" s="150">
        <v>220</v>
      </c>
      <c r="Z7" s="151">
        <f t="shared" si="6"/>
        <v>23221.852302</v>
      </c>
      <c r="AA7" s="150">
        <v>172</v>
      </c>
      <c r="AB7" s="151">
        <f>AA7*D7</f>
        <v>18155.2663452</v>
      </c>
      <c r="AC7" s="150">
        <v>174</v>
      </c>
      <c r="AD7" s="152">
        <f t="shared" si="7"/>
        <v>18366.3740934</v>
      </c>
      <c r="AE7" s="150">
        <f t="shared" si="10"/>
        <v>2392</v>
      </c>
      <c r="AF7" s="154">
        <f>F7+H7+J7+L7+N7+P7+R7+V7+X7+Z7+AB7+AD7</f>
        <v>252484.8668472</v>
      </c>
    </row>
    <row r="8" spans="1:32" s="155" customFormat="1" ht="30.75" customHeight="1">
      <c r="A8" s="142" t="s">
        <v>21</v>
      </c>
      <c r="B8" s="156" t="s">
        <v>12</v>
      </c>
      <c r="C8" s="157" t="s">
        <v>107</v>
      </c>
      <c r="D8" s="145">
        <v>105.5538741</v>
      </c>
      <c r="E8" s="146">
        <v>92</v>
      </c>
      <c r="F8" s="147">
        <f t="shared" si="0"/>
        <v>9710.956417200001</v>
      </c>
      <c r="G8" s="146">
        <v>96</v>
      </c>
      <c r="H8" s="148">
        <f t="shared" si="1"/>
        <v>10133.1719136</v>
      </c>
      <c r="I8" s="146">
        <v>104</v>
      </c>
      <c r="J8" s="148">
        <f t="shared" si="8"/>
        <v>10977.6029064</v>
      </c>
      <c r="K8" s="146">
        <v>104</v>
      </c>
      <c r="L8" s="149">
        <f t="shared" si="2"/>
        <v>10977.6029064</v>
      </c>
      <c r="M8" s="150">
        <v>88</v>
      </c>
      <c r="N8" s="151">
        <f t="shared" si="3"/>
        <v>9288.7409208</v>
      </c>
      <c r="O8" s="150">
        <v>96</v>
      </c>
      <c r="P8" s="151">
        <f t="shared" si="9"/>
        <v>10133.1719136</v>
      </c>
      <c r="Q8" s="150">
        <v>108</v>
      </c>
      <c r="R8" s="152">
        <f t="shared" si="4"/>
        <v>11399.8184028</v>
      </c>
      <c r="S8" s="156" t="s">
        <v>12</v>
      </c>
      <c r="T8" s="157" t="s">
        <v>107</v>
      </c>
      <c r="U8" s="150">
        <v>96</v>
      </c>
      <c r="V8" s="151">
        <f t="shared" si="5"/>
        <v>10133.1719136</v>
      </c>
      <c r="W8" s="150">
        <v>104</v>
      </c>
      <c r="X8" s="153">
        <f>W8*D8</f>
        <v>10977.6029064</v>
      </c>
      <c r="Y8" s="150">
        <v>96</v>
      </c>
      <c r="Z8" s="151">
        <f t="shared" si="6"/>
        <v>10133.1719136</v>
      </c>
      <c r="AA8" s="150">
        <v>104</v>
      </c>
      <c r="AB8" s="151">
        <f>AA8*D8</f>
        <v>10977.6029064</v>
      </c>
      <c r="AC8" s="150">
        <v>100</v>
      </c>
      <c r="AD8" s="152">
        <f t="shared" si="7"/>
        <v>10555.38741</v>
      </c>
      <c r="AE8" s="150">
        <f t="shared" si="10"/>
        <v>1188</v>
      </c>
      <c r="AF8" s="154">
        <v>125397.99</v>
      </c>
    </row>
    <row r="9" spans="1:32" s="155" customFormat="1" ht="30.75" customHeight="1">
      <c r="A9" s="142" t="s">
        <v>22</v>
      </c>
      <c r="B9" s="156" t="s">
        <v>13</v>
      </c>
      <c r="C9" s="145" t="s">
        <v>30</v>
      </c>
      <c r="D9" s="145">
        <v>105.5538741</v>
      </c>
      <c r="E9" s="146">
        <v>124</v>
      </c>
      <c r="F9" s="147">
        <f t="shared" si="0"/>
        <v>13088.6803884</v>
      </c>
      <c r="G9" s="146">
        <v>112</v>
      </c>
      <c r="H9" s="148">
        <f t="shared" si="1"/>
        <v>11822.0338992</v>
      </c>
      <c r="I9" s="146">
        <v>124</v>
      </c>
      <c r="J9" s="148">
        <f t="shared" si="8"/>
        <v>13088.6803884</v>
      </c>
      <c r="K9" s="146">
        <v>120</v>
      </c>
      <c r="L9" s="149">
        <v>12666.47</v>
      </c>
      <c r="M9" s="150">
        <v>124</v>
      </c>
      <c r="N9" s="151">
        <f t="shared" si="3"/>
        <v>13088.6803884</v>
      </c>
      <c r="O9" s="150">
        <v>120</v>
      </c>
      <c r="P9" s="151">
        <v>12666.47</v>
      </c>
      <c r="Q9" s="150">
        <v>124</v>
      </c>
      <c r="R9" s="152">
        <f t="shared" si="4"/>
        <v>13088.6803884</v>
      </c>
      <c r="S9" s="156" t="s">
        <v>13</v>
      </c>
      <c r="T9" s="145" t="s">
        <v>30</v>
      </c>
      <c r="U9" s="150">
        <v>124</v>
      </c>
      <c r="V9" s="151">
        <f t="shared" si="5"/>
        <v>13088.6803884</v>
      </c>
      <c r="W9" s="150">
        <v>120</v>
      </c>
      <c r="X9" s="153">
        <v>12666.47</v>
      </c>
      <c r="Y9" s="150">
        <v>124</v>
      </c>
      <c r="Z9" s="151">
        <f t="shared" si="6"/>
        <v>13088.6803884</v>
      </c>
      <c r="AA9" s="150">
        <v>120</v>
      </c>
      <c r="AB9" s="151">
        <v>12666.47</v>
      </c>
      <c r="AC9" s="150">
        <v>124</v>
      </c>
      <c r="AD9" s="152">
        <f t="shared" si="7"/>
        <v>13088.6803884</v>
      </c>
      <c r="AE9" s="150">
        <f t="shared" si="10"/>
        <v>1460</v>
      </c>
      <c r="AF9" s="154">
        <v>154108.67</v>
      </c>
    </row>
    <row r="10" spans="1:32" s="155" customFormat="1" ht="30.75" customHeight="1">
      <c r="A10" s="142" t="s">
        <v>23</v>
      </c>
      <c r="B10" s="156" t="s">
        <v>14</v>
      </c>
      <c r="C10" s="145" t="s">
        <v>30</v>
      </c>
      <c r="D10" s="145">
        <v>105.5538741</v>
      </c>
      <c r="E10" s="146">
        <v>124</v>
      </c>
      <c r="F10" s="147">
        <f t="shared" si="0"/>
        <v>13088.6803884</v>
      </c>
      <c r="G10" s="146">
        <v>112</v>
      </c>
      <c r="H10" s="148">
        <f t="shared" si="1"/>
        <v>11822.0338992</v>
      </c>
      <c r="I10" s="146">
        <v>124</v>
      </c>
      <c r="J10" s="148">
        <f t="shared" si="8"/>
        <v>13088.6803884</v>
      </c>
      <c r="K10" s="146">
        <v>120</v>
      </c>
      <c r="L10" s="149">
        <v>12666.47</v>
      </c>
      <c r="M10" s="150">
        <v>124</v>
      </c>
      <c r="N10" s="151">
        <f t="shared" si="3"/>
        <v>13088.6803884</v>
      </c>
      <c r="O10" s="150">
        <v>120</v>
      </c>
      <c r="P10" s="151">
        <v>12666.47</v>
      </c>
      <c r="Q10" s="150">
        <v>124</v>
      </c>
      <c r="R10" s="152">
        <f t="shared" si="4"/>
        <v>13088.6803884</v>
      </c>
      <c r="S10" s="156" t="s">
        <v>14</v>
      </c>
      <c r="T10" s="145" t="s">
        <v>30</v>
      </c>
      <c r="U10" s="150">
        <v>124</v>
      </c>
      <c r="V10" s="151">
        <f t="shared" si="5"/>
        <v>13088.6803884</v>
      </c>
      <c r="W10" s="150">
        <v>120</v>
      </c>
      <c r="X10" s="153">
        <v>12666.47</v>
      </c>
      <c r="Y10" s="150">
        <v>124</v>
      </c>
      <c r="Z10" s="151">
        <f t="shared" si="6"/>
        <v>13088.6803884</v>
      </c>
      <c r="AA10" s="150">
        <v>120</v>
      </c>
      <c r="AB10" s="151">
        <v>12666.47</v>
      </c>
      <c r="AC10" s="150">
        <v>124</v>
      </c>
      <c r="AD10" s="152">
        <f t="shared" si="7"/>
        <v>13088.6803884</v>
      </c>
      <c r="AE10" s="150">
        <f t="shared" si="10"/>
        <v>1460</v>
      </c>
      <c r="AF10" s="154">
        <v>154108.67</v>
      </c>
    </row>
    <row r="11" spans="1:32" s="155" customFormat="1" ht="30.75" customHeight="1">
      <c r="A11" s="142" t="s">
        <v>24</v>
      </c>
      <c r="B11" s="143" t="s">
        <v>3</v>
      </c>
      <c r="C11" s="157" t="s">
        <v>62</v>
      </c>
      <c r="D11" s="145">
        <v>105.5538741</v>
      </c>
      <c r="E11" s="146">
        <v>73</v>
      </c>
      <c r="F11" s="147">
        <f t="shared" si="0"/>
        <v>7705.4328093</v>
      </c>
      <c r="G11" s="146">
        <v>76</v>
      </c>
      <c r="H11" s="148">
        <f t="shared" si="1"/>
        <v>8022.0944316000005</v>
      </c>
      <c r="I11" s="146">
        <v>82</v>
      </c>
      <c r="J11" s="148">
        <f t="shared" si="8"/>
        <v>8655.4176762</v>
      </c>
      <c r="K11" s="146">
        <v>82</v>
      </c>
      <c r="L11" s="149">
        <f t="shared" si="2"/>
        <v>8655.4176762</v>
      </c>
      <c r="M11" s="150">
        <v>70</v>
      </c>
      <c r="N11" s="151">
        <f t="shared" si="3"/>
        <v>7388.771187</v>
      </c>
      <c r="O11" s="150">
        <v>76</v>
      </c>
      <c r="P11" s="151">
        <f t="shared" si="9"/>
        <v>8022.0944316000005</v>
      </c>
      <c r="Q11" s="150">
        <v>86</v>
      </c>
      <c r="R11" s="152">
        <f t="shared" si="4"/>
        <v>9077.6331726</v>
      </c>
      <c r="S11" s="143" t="s">
        <v>3</v>
      </c>
      <c r="T11" s="157" t="s">
        <v>62</v>
      </c>
      <c r="U11" s="150">
        <v>75</v>
      </c>
      <c r="V11" s="151">
        <f t="shared" si="5"/>
        <v>7916.5405575</v>
      </c>
      <c r="W11" s="150">
        <v>82</v>
      </c>
      <c r="X11" s="153">
        <f aca="true" t="shared" si="11" ref="X11:X16">W11*D11</f>
        <v>8655.4176762</v>
      </c>
      <c r="Y11" s="150">
        <v>76</v>
      </c>
      <c r="Z11" s="151">
        <f t="shared" si="6"/>
        <v>8022.0944316000005</v>
      </c>
      <c r="AA11" s="150">
        <v>82</v>
      </c>
      <c r="AB11" s="151">
        <f aca="true" t="shared" si="12" ref="AB11:AB20">AA11*D11</f>
        <v>8655.4176762</v>
      </c>
      <c r="AC11" s="150">
        <v>78</v>
      </c>
      <c r="AD11" s="152">
        <f t="shared" si="7"/>
        <v>8233.2021798</v>
      </c>
      <c r="AE11" s="150">
        <f t="shared" si="10"/>
        <v>938</v>
      </c>
      <c r="AF11" s="154">
        <v>99009.52</v>
      </c>
    </row>
    <row r="12" spans="1:32" s="155" customFormat="1" ht="36.75" customHeight="1">
      <c r="A12" s="142">
        <v>9</v>
      </c>
      <c r="B12" s="143" t="s">
        <v>108</v>
      </c>
      <c r="C12" s="145" t="s">
        <v>30</v>
      </c>
      <c r="D12" s="145">
        <v>105.5538741</v>
      </c>
      <c r="E12" s="146">
        <v>186</v>
      </c>
      <c r="F12" s="147">
        <f t="shared" si="0"/>
        <v>19633.020582600002</v>
      </c>
      <c r="G12" s="146">
        <v>168</v>
      </c>
      <c r="H12" s="148">
        <f t="shared" si="1"/>
        <v>17733.0508488</v>
      </c>
      <c r="I12" s="146">
        <v>186</v>
      </c>
      <c r="J12" s="148">
        <f t="shared" si="8"/>
        <v>19633.020582600002</v>
      </c>
      <c r="K12" s="146">
        <v>180</v>
      </c>
      <c r="L12" s="149">
        <f t="shared" si="2"/>
        <v>18999.697338</v>
      </c>
      <c r="M12" s="150">
        <v>186</v>
      </c>
      <c r="N12" s="151">
        <f t="shared" si="3"/>
        <v>19633.020582600002</v>
      </c>
      <c r="O12" s="150">
        <v>180</v>
      </c>
      <c r="P12" s="151">
        <f t="shared" si="9"/>
        <v>18999.697338</v>
      </c>
      <c r="Q12" s="150">
        <v>186</v>
      </c>
      <c r="R12" s="152">
        <f t="shared" si="4"/>
        <v>19633.020582600002</v>
      </c>
      <c r="S12" s="143" t="s">
        <v>108</v>
      </c>
      <c r="T12" s="145" t="s">
        <v>30</v>
      </c>
      <c r="U12" s="150">
        <v>186</v>
      </c>
      <c r="V12" s="151">
        <f t="shared" si="5"/>
        <v>19633.020582600002</v>
      </c>
      <c r="W12" s="150">
        <v>180</v>
      </c>
      <c r="X12" s="153">
        <f t="shared" si="11"/>
        <v>18999.697338</v>
      </c>
      <c r="Y12" s="150">
        <v>186</v>
      </c>
      <c r="Z12" s="151">
        <f t="shared" si="6"/>
        <v>19633.020582600002</v>
      </c>
      <c r="AA12" s="150">
        <v>180</v>
      </c>
      <c r="AB12" s="151">
        <f t="shared" si="12"/>
        <v>18999.697338</v>
      </c>
      <c r="AC12" s="150">
        <v>186</v>
      </c>
      <c r="AD12" s="152">
        <f t="shared" si="7"/>
        <v>19633.020582600002</v>
      </c>
      <c r="AE12" s="150">
        <f t="shared" si="10"/>
        <v>2190</v>
      </c>
      <c r="AF12" s="154">
        <v>231162.99</v>
      </c>
    </row>
    <row r="13" spans="1:32" s="155" customFormat="1" ht="35.25" customHeight="1">
      <c r="A13" s="142">
        <v>10</v>
      </c>
      <c r="B13" s="143" t="s">
        <v>59</v>
      </c>
      <c r="C13" s="157" t="s">
        <v>62</v>
      </c>
      <c r="D13" s="145">
        <v>105.5538741</v>
      </c>
      <c r="E13" s="146">
        <v>54</v>
      </c>
      <c r="F13" s="147">
        <f t="shared" si="0"/>
        <v>5699.9092014</v>
      </c>
      <c r="G13" s="146">
        <v>48</v>
      </c>
      <c r="H13" s="148">
        <f t="shared" si="1"/>
        <v>5066.5859568</v>
      </c>
      <c r="I13" s="146">
        <v>54</v>
      </c>
      <c r="J13" s="148">
        <f t="shared" si="8"/>
        <v>5699.9092014</v>
      </c>
      <c r="K13" s="146">
        <v>52</v>
      </c>
      <c r="L13" s="149">
        <f t="shared" si="2"/>
        <v>5488.8014532</v>
      </c>
      <c r="M13" s="150">
        <v>54</v>
      </c>
      <c r="N13" s="151">
        <f t="shared" si="3"/>
        <v>5699.9092014</v>
      </c>
      <c r="O13" s="150">
        <v>52</v>
      </c>
      <c r="P13" s="151">
        <f t="shared" si="9"/>
        <v>5488.8014532</v>
      </c>
      <c r="Q13" s="150">
        <v>52</v>
      </c>
      <c r="R13" s="152">
        <f t="shared" si="4"/>
        <v>5488.8014532</v>
      </c>
      <c r="S13" s="143" t="s">
        <v>59</v>
      </c>
      <c r="T13" s="157" t="s">
        <v>62</v>
      </c>
      <c r="U13" s="150">
        <v>56</v>
      </c>
      <c r="V13" s="151">
        <f t="shared" si="5"/>
        <v>5911.0169496</v>
      </c>
      <c r="W13" s="150">
        <v>52</v>
      </c>
      <c r="X13" s="153">
        <f t="shared" si="11"/>
        <v>5488.8014532</v>
      </c>
      <c r="Y13" s="150">
        <v>54</v>
      </c>
      <c r="Z13" s="151">
        <f t="shared" si="6"/>
        <v>5699.9092014</v>
      </c>
      <c r="AA13" s="150">
        <v>52</v>
      </c>
      <c r="AB13" s="151">
        <f t="shared" si="12"/>
        <v>5488.8014532</v>
      </c>
      <c r="AC13" s="150">
        <v>56</v>
      </c>
      <c r="AD13" s="152">
        <f t="shared" si="7"/>
        <v>5911.0169496</v>
      </c>
      <c r="AE13" s="150">
        <f t="shared" si="10"/>
        <v>636</v>
      </c>
      <c r="AF13" s="154">
        <v>67132.27</v>
      </c>
    </row>
    <row r="14" spans="1:32" s="155" customFormat="1" ht="35.25" customHeight="1">
      <c r="A14" s="142">
        <v>11</v>
      </c>
      <c r="B14" s="143" t="s">
        <v>109</v>
      </c>
      <c r="C14" s="157" t="s">
        <v>107</v>
      </c>
      <c r="D14" s="145">
        <v>105.5538741</v>
      </c>
      <c r="E14" s="146">
        <v>100</v>
      </c>
      <c r="F14" s="147">
        <f t="shared" si="0"/>
        <v>10555.38741</v>
      </c>
      <c r="G14" s="146">
        <v>96</v>
      </c>
      <c r="H14" s="148">
        <f t="shared" si="1"/>
        <v>10133.1719136</v>
      </c>
      <c r="I14" s="146">
        <v>106</v>
      </c>
      <c r="J14" s="148">
        <f t="shared" si="8"/>
        <v>11188.7106546</v>
      </c>
      <c r="K14" s="146">
        <v>104</v>
      </c>
      <c r="L14" s="149">
        <f t="shared" si="2"/>
        <v>10977.6029064</v>
      </c>
      <c r="M14" s="150">
        <v>98</v>
      </c>
      <c r="N14" s="151">
        <f t="shared" si="3"/>
        <v>10344.2796618</v>
      </c>
      <c r="O14" s="150">
        <v>100</v>
      </c>
      <c r="P14" s="151">
        <f t="shared" si="9"/>
        <v>10555.38741</v>
      </c>
      <c r="Q14" s="150">
        <v>106</v>
      </c>
      <c r="R14" s="152">
        <f t="shared" si="4"/>
        <v>11188.7106546</v>
      </c>
      <c r="S14" s="143" t="s">
        <v>109</v>
      </c>
      <c r="T14" s="157" t="s">
        <v>107</v>
      </c>
      <c r="U14" s="150">
        <v>104</v>
      </c>
      <c r="V14" s="151">
        <f t="shared" si="5"/>
        <v>10977.6029064</v>
      </c>
      <c r="W14" s="150">
        <v>104</v>
      </c>
      <c r="X14" s="153">
        <f t="shared" si="11"/>
        <v>10977.6029064</v>
      </c>
      <c r="Y14" s="150">
        <v>102</v>
      </c>
      <c r="Z14" s="151">
        <f t="shared" si="6"/>
        <v>10766.4951582</v>
      </c>
      <c r="AA14" s="150">
        <v>104</v>
      </c>
      <c r="AB14" s="151">
        <f t="shared" si="12"/>
        <v>10977.6029064</v>
      </c>
      <c r="AC14" s="150">
        <v>106</v>
      </c>
      <c r="AD14" s="152">
        <f t="shared" si="7"/>
        <v>11188.7106546</v>
      </c>
      <c r="AE14" s="150">
        <f t="shared" si="10"/>
        <v>1230</v>
      </c>
      <c r="AF14" s="154">
        <v>129831.26</v>
      </c>
    </row>
    <row r="15" spans="1:32" s="155" customFormat="1" ht="27" customHeight="1">
      <c r="A15" s="142">
        <v>12</v>
      </c>
      <c r="B15" s="143" t="s">
        <v>5</v>
      </c>
      <c r="C15" s="144" t="s">
        <v>31</v>
      </c>
      <c r="D15" s="145">
        <v>105.5538741</v>
      </c>
      <c r="E15" s="146">
        <v>92</v>
      </c>
      <c r="F15" s="147">
        <f t="shared" si="0"/>
        <v>9710.956417200001</v>
      </c>
      <c r="G15" s="146">
        <v>96</v>
      </c>
      <c r="H15" s="148">
        <f t="shared" si="1"/>
        <v>10133.1719136</v>
      </c>
      <c r="I15" s="146">
        <v>104</v>
      </c>
      <c r="J15" s="148">
        <f t="shared" si="8"/>
        <v>10977.6029064</v>
      </c>
      <c r="K15" s="146">
        <v>156</v>
      </c>
      <c r="L15" s="149">
        <f t="shared" si="2"/>
        <v>16466.4043596</v>
      </c>
      <c r="M15" s="150">
        <v>144</v>
      </c>
      <c r="N15" s="151">
        <f t="shared" si="3"/>
        <v>15199.7578704</v>
      </c>
      <c r="O15" s="150">
        <v>150</v>
      </c>
      <c r="P15" s="151">
        <f t="shared" si="9"/>
        <v>15833.081115</v>
      </c>
      <c r="Q15" s="150">
        <v>162</v>
      </c>
      <c r="R15" s="152">
        <f t="shared" si="4"/>
        <v>17099.7276042</v>
      </c>
      <c r="S15" s="143" t="s">
        <v>5</v>
      </c>
      <c r="T15" s="144" t="s">
        <v>31</v>
      </c>
      <c r="U15" s="150">
        <v>156</v>
      </c>
      <c r="V15" s="151">
        <f t="shared" si="5"/>
        <v>16466.4043596</v>
      </c>
      <c r="W15" s="150">
        <v>156</v>
      </c>
      <c r="X15" s="153">
        <f t="shared" si="11"/>
        <v>16466.4043596</v>
      </c>
      <c r="Y15" s="150">
        <v>150</v>
      </c>
      <c r="Z15" s="151">
        <f t="shared" si="6"/>
        <v>15833.081115</v>
      </c>
      <c r="AA15" s="150">
        <v>104</v>
      </c>
      <c r="AB15" s="151">
        <f t="shared" si="12"/>
        <v>10977.6029064</v>
      </c>
      <c r="AC15" s="150">
        <v>100</v>
      </c>
      <c r="AD15" s="152">
        <f t="shared" si="7"/>
        <v>10555.38741</v>
      </c>
      <c r="AE15" s="150">
        <f t="shared" si="10"/>
        <v>1570</v>
      </c>
      <c r="AF15" s="154">
        <v>165719.57</v>
      </c>
    </row>
    <row r="16" spans="1:32" s="155" customFormat="1" ht="29.25" customHeight="1">
      <c r="A16" s="142">
        <v>13</v>
      </c>
      <c r="B16" s="156" t="s">
        <v>6</v>
      </c>
      <c r="C16" s="145" t="s">
        <v>30</v>
      </c>
      <c r="D16" s="145">
        <v>105.5538741</v>
      </c>
      <c r="E16" s="146">
        <v>16</v>
      </c>
      <c r="F16" s="147">
        <f t="shared" si="0"/>
        <v>1688.8619856</v>
      </c>
      <c r="G16" s="146">
        <v>8</v>
      </c>
      <c r="H16" s="148">
        <f t="shared" si="1"/>
        <v>844.4309928</v>
      </c>
      <c r="I16" s="146">
        <v>10</v>
      </c>
      <c r="J16" s="148">
        <f t="shared" si="8"/>
        <v>1055.538741</v>
      </c>
      <c r="K16" s="146">
        <v>8</v>
      </c>
      <c r="L16" s="149">
        <f t="shared" si="2"/>
        <v>844.4309928</v>
      </c>
      <c r="M16" s="150">
        <v>18</v>
      </c>
      <c r="N16" s="151">
        <f t="shared" si="3"/>
        <v>1899.9697338</v>
      </c>
      <c r="O16" s="150">
        <v>12</v>
      </c>
      <c r="P16" s="151">
        <f t="shared" si="9"/>
        <v>1266.6464892</v>
      </c>
      <c r="Q16" s="150">
        <v>8</v>
      </c>
      <c r="R16" s="152">
        <f t="shared" si="4"/>
        <v>844.4309928</v>
      </c>
      <c r="S16" s="156" t="s">
        <v>6</v>
      </c>
      <c r="T16" s="145" t="s">
        <v>30</v>
      </c>
      <c r="U16" s="150">
        <v>14</v>
      </c>
      <c r="V16" s="151">
        <f t="shared" si="5"/>
        <v>1477.7542374</v>
      </c>
      <c r="W16" s="150">
        <v>8</v>
      </c>
      <c r="X16" s="153">
        <f t="shared" si="11"/>
        <v>844.4309928</v>
      </c>
      <c r="Y16" s="150">
        <v>14</v>
      </c>
      <c r="Z16" s="151">
        <f t="shared" si="6"/>
        <v>1477.7542374</v>
      </c>
      <c r="AA16" s="150">
        <v>8</v>
      </c>
      <c r="AB16" s="151">
        <f t="shared" si="12"/>
        <v>844.4309928</v>
      </c>
      <c r="AC16" s="150">
        <v>12</v>
      </c>
      <c r="AD16" s="152">
        <f t="shared" si="7"/>
        <v>1266.6464892</v>
      </c>
      <c r="AE16" s="150">
        <f t="shared" si="10"/>
        <v>136</v>
      </c>
      <c r="AF16" s="154">
        <v>14355.32</v>
      </c>
    </row>
    <row r="17" spans="1:32" s="155" customFormat="1" ht="35.25" customHeight="1">
      <c r="A17" s="158">
        <v>14</v>
      </c>
      <c r="B17" s="156" t="s">
        <v>15</v>
      </c>
      <c r="C17" s="144" t="s">
        <v>31</v>
      </c>
      <c r="D17" s="145">
        <v>105.5538741</v>
      </c>
      <c r="E17" s="146">
        <v>170</v>
      </c>
      <c r="F17" s="147">
        <f t="shared" si="0"/>
        <v>17944.158597</v>
      </c>
      <c r="G17" s="146">
        <v>160</v>
      </c>
      <c r="H17" s="148">
        <f t="shared" si="1"/>
        <v>16888.619856</v>
      </c>
      <c r="I17" s="159">
        <v>176</v>
      </c>
      <c r="J17" s="148">
        <f t="shared" si="8"/>
        <v>18577.4818416</v>
      </c>
      <c r="K17" s="146">
        <v>120</v>
      </c>
      <c r="L17" s="149">
        <v>12666.47</v>
      </c>
      <c r="M17" s="150">
        <v>124</v>
      </c>
      <c r="N17" s="151">
        <f t="shared" si="3"/>
        <v>13088.6803884</v>
      </c>
      <c r="O17" s="150">
        <v>120</v>
      </c>
      <c r="P17" s="151">
        <v>12666.47</v>
      </c>
      <c r="Q17" s="150">
        <v>124</v>
      </c>
      <c r="R17" s="152">
        <f t="shared" si="4"/>
        <v>13088.6803884</v>
      </c>
      <c r="S17" s="156" t="s">
        <v>15</v>
      </c>
      <c r="T17" s="144" t="s">
        <v>31</v>
      </c>
      <c r="U17" s="150">
        <v>124</v>
      </c>
      <c r="V17" s="151">
        <f t="shared" si="5"/>
        <v>13088.6803884</v>
      </c>
      <c r="W17" s="150">
        <v>120</v>
      </c>
      <c r="X17" s="153">
        <v>12666.47</v>
      </c>
      <c r="Y17" s="150">
        <v>124</v>
      </c>
      <c r="Z17" s="151">
        <f t="shared" si="6"/>
        <v>13088.6803884</v>
      </c>
      <c r="AA17" s="150">
        <v>172</v>
      </c>
      <c r="AB17" s="151">
        <f t="shared" si="12"/>
        <v>18155.2663452</v>
      </c>
      <c r="AC17" s="150">
        <v>174</v>
      </c>
      <c r="AD17" s="152">
        <f t="shared" si="7"/>
        <v>18366.3740934</v>
      </c>
      <c r="AE17" s="150">
        <f t="shared" si="10"/>
        <v>1708</v>
      </c>
      <c r="AF17" s="154">
        <f>F17+H17+J17+L17+N17+P17+R17+V17+X17+Z17+AB17+AD17</f>
        <v>180286.0322868</v>
      </c>
    </row>
    <row r="18" spans="1:32" s="155" customFormat="1" ht="37.5" customHeight="1">
      <c r="A18" s="158">
        <v>15</v>
      </c>
      <c r="B18" s="143" t="s">
        <v>110</v>
      </c>
      <c r="C18" s="157" t="s">
        <v>107</v>
      </c>
      <c r="D18" s="145">
        <v>105.5538741</v>
      </c>
      <c r="E18" s="146">
        <v>232</v>
      </c>
      <c r="F18" s="147">
        <f t="shared" si="0"/>
        <v>24488.4987912</v>
      </c>
      <c r="G18" s="146">
        <v>216</v>
      </c>
      <c r="H18" s="148">
        <f t="shared" si="1"/>
        <v>22799.6368056</v>
      </c>
      <c r="I18" s="159">
        <v>238</v>
      </c>
      <c r="J18" s="148">
        <f t="shared" si="8"/>
        <v>25121.8220358</v>
      </c>
      <c r="K18" s="146">
        <v>232</v>
      </c>
      <c r="L18" s="149">
        <f t="shared" si="2"/>
        <v>24488.4987912</v>
      </c>
      <c r="M18" s="150">
        <v>230</v>
      </c>
      <c r="N18" s="151">
        <f t="shared" si="3"/>
        <v>24277.391043</v>
      </c>
      <c r="O18" s="150">
        <v>228</v>
      </c>
      <c r="P18" s="151">
        <f t="shared" si="9"/>
        <v>24066.2832948</v>
      </c>
      <c r="Q18" s="150">
        <v>240</v>
      </c>
      <c r="R18" s="152">
        <f t="shared" si="4"/>
        <v>25332.929784</v>
      </c>
      <c r="S18" s="143" t="s">
        <v>110</v>
      </c>
      <c r="T18" s="157" t="s">
        <v>107</v>
      </c>
      <c r="U18" s="150">
        <v>234</v>
      </c>
      <c r="V18" s="151">
        <f t="shared" si="5"/>
        <v>24699.6065394</v>
      </c>
      <c r="W18" s="150">
        <v>232</v>
      </c>
      <c r="X18" s="153">
        <f>W18*D18</f>
        <v>24488.4987912</v>
      </c>
      <c r="Y18" s="150">
        <v>234</v>
      </c>
      <c r="Z18" s="151">
        <f t="shared" si="6"/>
        <v>24699.6065394</v>
      </c>
      <c r="AA18" s="150">
        <v>232</v>
      </c>
      <c r="AB18" s="151">
        <f t="shared" si="12"/>
        <v>24488.4987912</v>
      </c>
      <c r="AC18" s="150">
        <v>236</v>
      </c>
      <c r="AD18" s="152">
        <f t="shared" si="7"/>
        <v>24910.7142876</v>
      </c>
      <c r="AE18" s="150">
        <f t="shared" si="10"/>
        <v>2784</v>
      </c>
      <c r="AF18" s="154">
        <f>F18+H18+J18+L18+N18+P18+R18+V18+X18+Z18+AB18+AD18</f>
        <v>293861.9854944</v>
      </c>
    </row>
    <row r="19" spans="1:32" s="155" customFormat="1" ht="31.5" customHeight="1">
      <c r="A19" s="158">
        <v>16</v>
      </c>
      <c r="B19" s="160" t="s">
        <v>9</v>
      </c>
      <c r="C19" s="157" t="s">
        <v>62</v>
      </c>
      <c r="D19" s="145">
        <v>105.5538741</v>
      </c>
      <c r="E19" s="146">
        <v>0</v>
      </c>
      <c r="F19" s="147">
        <f t="shared" si="0"/>
        <v>0</v>
      </c>
      <c r="G19" s="159">
        <v>0</v>
      </c>
      <c r="H19" s="148">
        <f t="shared" si="1"/>
        <v>0</v>
      </c>
      <c r="I19" s="159">
        <v>0</v>
      </c>
      <c r="J19" s="148">
        <f t="shared" si="8"/>
        <v>0</v>
      </c>
      <c r="K19" s="146">
        <v>192</v>
      </c>
      <c r="L19" s="149">
        <f t="shared" si="2"/>
        <v>20266.3438272</v>
      </c>
      <c r="M19" s="150">
        <v>192</v>
      </c>
      <c r="N19" s="151">
        <f t="shared" si="3"/>
        <v>20266.3438272</v>
      </c>
      <c r="O19" s="150">
        <v>192</v>
      </c>
      <c r="P19" s="151">
        <f t="shared" si="9"/>
        <v>20266.3438272</v>
      </c>
      <c r="Q19" s="150">
        <v>200</v>
      </c>
      <c r="R19" s="152">
        <v>21110.78</v>
      </c>
      <c r="S19" s="160" t="s">
        <v>9</v>
      </c>
      <c r="T19" s="157" t="s">
        <v>62</v>
      </c>
      <c r="U19" s="150">
        <v>192</v>
      </c>
      <c r="V19" s="151">
        <f t="shared" si="5"/>
        <v>20266.3438272</v>
      </c>
      <c r="W19" s="150">
        <v>192</v>
      </c>
      <c r="X19" s="153">
        <f>W19*D19</f>
        <v>20266.3438272</v>
      </c>
      <c r="Y19" s="150">
        <v>200</v>
      </c>
      <c r="Z19" s="151">
        <v>21110.78</v>
      </c>
      <c r="AA19" s="150">
        <v>0</v>
      </c>
      <c r="AB19" s="151">
        <f t="shared" si="12"/>
        <v>0</v>
      </c>
      <c r="AC19" s="150">
        <v>0</v>
      </c>
      <c r="AD19" s="152">
        <f t="shared" si="7"/>
        <v>0</v>
      </c>
      <c r="AE19" s="150">
        <f t="shared" si="10"/>
        <v>1360</v>
      </c>
      <c r="AF19" s="154">
        <v>143553.26</v>
      </c>
    </row>
    <row r="20" spans="1:32" s="155" customFormat="1" ht="26.25" customHeight="1">
      <c r="A20" s="158">
        <v>17</v>
      </c>
      <c r="B20" s="160" t="s">
        <v>10</v>
      </c>
      <c r="C20" s="161" t="s">
        <v>30</v>
      </c>
      <c r="D20" s="145">
        <v>105.5538741</v>
      </c>
      <c r="E20" s="146">
        <v>0</v>
      </c>
      <c r="F20" s="147">
        <f t="shared" si="0"/>
        <v>0</v>
      </c>
      <c r="G20" s="159">
        <v>0</v>
      </c>
      <c r="H20" s="148">
        <f t="shared" si="1"/>
        <v>0</v>
      </c>
      <c r="I20" s="159">
        <v>0</v>
      </c>
      <c r="J20" s="148">
        <f t="shared" si="8"/>
        <v>0</v>
      </c>
      <c r="K20" s="146">
        <v>288</v>
      </c>
      <c r="L20" s="149">
        <f t="shared" si="2"/>
        <v>30399.5157408</v>
      </c>
      <c r="M20" s="150">
        <v>288</v>
      </c>
      <c r="N20" s="151">
        <f t="shared" si="3"/>
        <v>30399.5157408</v>
      </c>
      <c r="O20" s="150">
        <v>288</v>
      </c>
      <c r="P20" s="151">
        <f t="shared" si="9"/>
        <v>30399.5157408</v>
      </c>
      <c r="Q20" s="150">
        <v>300</v>
      </c>
      <c r="R20" s="152">
        <f>Q20*D20</f>
        <v>31666.16223</v>
      </c>
      <c r="S20" s="160" t="s">
        <v>10</v>
      </c>
      <c r="T20" s="161" t="s">
        <v>30</v>
      </c>
      <c r="U20" s="150">
        <v>288</v>
      </c>
      <c r="V20" s="151">
        <f t="shared" si="5"/>
        <v>30399.5157408</v>
      </c>
      <c r="W20" s="150">
        <v>288</v>
      </c>
      <c r="X20" s="153">
        <f>W20*D20</f>
        <v>30399.5157408</v>
      </c>
      <c r="Y20" s="150">
        <v>300</v>
      </c>
      <c r="Z20" s="151">
        <f>Y20*D20</f>
        <v>31666.16223</v>
      </c>
      <c r="AA20" s="150">
        <v>0</v>
      </c>
      <c r="AB20" s="151">
        <f t="shared" si="12"/>
        <v>0</v>
      </c>
      <c r="AC20" s="150">
        <v>0</v>
      </c>
      <c r="AD20" s="152">
        <f t="shared" si="7"/>
        <v>0</v>
      </c>
      <c r="AE20" s="150">
        <f t="shared" si="10"/>
        <v>2040</v>
      </c>
      <c r="AF20" s="154">
        <v>215329.92</v>
      </c>
    </row>
    <row r="21" spans="1:32" ht="0.75" customHeight="1" hidden="1">
      <c r="A21" s="4"/>
      <c r="B21" s="18"/>
      <c r="C21" s="7"/>
      <c r="D21" s="6">
        <v>71.9043293975</v>
      </c>
      <c r="E21" s="1">
        <f>C21*D21</f>
        <v>0</v>
      </c>
      <c r="F21" s="85"/>
      <c r="G21" s="2"/>
      <c r="H21" s="106"/>
      <c r="I21" s="2"/>
      <c r="J21" s="106">
        <f>I21*D21</f>
        <v>0</v>
      </c>
      <c r="K21" s="1"/>
      <c r="L21" s="15"/>
      <c r="M21" s="14"/>
      <c r="N21" s="16"/>
      <c r="O21" s="14"/>
      <c r="P21" s="13"/>
      <c r="Q21" s="14"/>
      <c r="R21" s="29"/>
      <c r="S21" s="29"/>
      <c r="T21" s="29"/>
      <c r="U21" s="14"/>
      <c r="V21" s="16"/>
      <c r="W21" s="14"/>
      <c r="X21" s="108"/>
      <c r="Y21" s="14"/>
      <c r="Z21" s="16"/>
      <c r="AA21" s="14"/>
      <c r="AB21" s="16"/>
      <c r="AC21" s="14"/>
      <c r="AD21" s="29">
        <f t="shared" si="7"/>
        <v>0</v>
      </c>
      <c r="AE21" s="14"/>
      <c r="AF21" s="105">
        <f>F21+H21+J21+L21+N21+P21+R21+V21+X21+Z21+AB21+AD21</f>
        <v>0</v>
      </c>
    </row>
    <row r="22" spans="1:32" s="22" customFormat="1" ht="16.5" thickBot="1">
      <c r="A22" s="21"/>
      <c r="B22" s="19" t="s">
        <v>7</v>
      </c>
      <c r="C22" s="24"/>
      <c r="D22" s="24"/>
      <c r="E22" s="24">
        <f aca="true" t="shared" si="13" ref="E22:AE22">SUM(E4:E21)</f>
        <v>1860</v>
      </c>
      <c r="F22" s="33">
        <v>196330.22</v>
      </c>
      <c r="G22" s="24">
        <f t="shared" si="13"/>
        <v>1768</v>
      </c>
      <c r="H22" s="25">
        <v>186619.24</v>
      </c>
      <c r="I22" s="24">
        <f t="shared" si="13"/>
        <v>1944</v>
      </c>
      <c r="J22" s="25">
        <v>205196.72</v>
      </c>
      <c r="K22" s="24">
        <f t="shared" si="13"/>
        <v>2428</v>
      </c>
      <c r="L22" s="25">
        <v>256284.81</v>
      </c>
      <c r="M22" s="24">
        <f t="shared" si="13"/>
        <v>2384</v>
      </c>
      <c r="N22" s="25">
        <v>251640.43</v>
      </c>
      <c r="O22" s="24">
        <f t="shared" si="13"/>
        <v>2386</v>
      </c>
      <c r="P22" s="24">
        <v>251851.56</v>
      </c>
      <c r="Q22" s="24">
        <f t="shared" si="13"/>
        <v>2510</v>
      </c>
      <c r="R22" s="107">
        <f t="shared" si="13"/>
        <v>264940.22917099996</v>
      </c>
      <c r="S22" s="107"/>
      <c r="T22" s="107"/>
      <c r="U22" s="24">
        <f t="shared" si="13"/>
        <v>2452</v>
      </c>
      <c r="V22" s="25">
        <v>258818.09</v>
      </c>
      <c r="W22" s="169">
        <f t="shared" si="13"/>
        <v>2428</v>
      </c>
      <c r="X22" s="170">
        <v>256284.81</v>
      </c>
      <c r="Y22" s="171">
        <f t="shared" si="13"/>
        <v>2446</v>
      </c>
      <c r="Z22" s="172">
        <v>258184.77</v>
      </c>
      <c r="AA22" s="171">
        <f t="shared" si="13"/>
        <v>1904</v>
      </c>
      <c r="AB22" s="172">
        <v>200974.58</v>
      </c>
      <c r="AC22" s="171">
        <f t="shared" si="13"/>
        <v>1922</v>
      </c>
      <c r="AD22" s="173">
        <v>202874.54</v>
      </c>
      <c r="AE22" s="171">
        <f t="shared" si="13"/>
        <v>26432</v>
      </c>
      <c r="AF22" s="174">
        <f>F22+H22+J22+L22+N22+P22+R22+V22+X22+Z22+AB22+AD22</f>
        <v>2789999.999171</v>
      </c>
    </row>
    <row r="23" spans="23:32" ht="12.75">
      <c r="W23" s="163"/>
      <c r="X23" s="164"/>
      <c r="Y23" s="162"/>
      <c r="Z23" s="165"/>
      <c r="AA23" s="162"/>
      <c r="AB23" s="166"/>
      <c r="AC23" s="162"/>
      <c r="AD23" s="167"/>
      <c r="AE23" s="162"/>
      <c r="AF23" s="168"/>
    </row>
  </sheetData>
  <sheetProtection/>
  <mergeCells count="19">
    <mergeCell ref="W2:X2"/>
    <mergeCell ref="Y2:Z2"/>
    <mergeCell ref="AA2:AB2"/>
    <mergeCell ref="AC2:AD2"/>
    <mergeCell ref="AE2:AF2"/>
    <mergeCell ref="I2:J2"/>
    <mergeCell ref="K2:L2"/>
    <mergeCell ref="M2:N2"/>
    <mergeCell ref="O2:P2"/>
    <mergeCell ref="Q2:R2"/>
    <mergeCell ref="U2:V2"/>
    <mergeCell ref="A2:A3"/>
    <mergeCell ref="B2:B3"/>
    <mergeCell ref="C2:C3"/>
    <mergeCell ref="D2:D3"/>
    <mergeCell ref="E2:F2"/>
    <mergeCell ref="G2:H2"/>
    <mergeCell ref="S2:S3"/>
    <mergeCell ref="T2:T3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112" zoomScaleSheetLayoutView="112"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4.421875" style="20" customWidth="1"/>
    <col min="3" max="3" width="16.7109375" style="8" customWidth="1"/>
    <col min="4" max="5" width="9.7109375" style="8" customWidth="1"/>
    <col min="6" max="6" width="10.421875" style="8" customWidth="1"/>
    <col min="7" max="7" width="10.00390625" style="8" customWidth="1"/>
    <col min="8" max="8" width="9.140625" style="8" customWidth="1"/>
    <col min="9" max="10" width="9.421875" style="0" customWidth="1"/>
    <col min="11" max="11" width="9.140625" style="0" customWidth="1"/>
    <col min="12" max="12" width="10.28125" style="0" customWidth="1"/>
    <col min="13" max="13" width="9.00390625" style="0" customWidth="1"/>
    <col min="14" max="14" width="9.7109375" style="0" customWidth="1"/>
    <col min="15" max="15" width="9.421875" style="0" customWidth="1"/>
    <col min="16" max="16" width="10.8515625" style="0" customWidth="1"/>
    <col min="17" max="17" width="11.140625" style="26" customWidth="1"/>
    <col min="18" max="18" width="8.421875" style="0" customWidth="1"/>
    <col min="19" max="19" width="7.8515625" style="26" customWidth="1"/>
    <col min="20" max="20" width="7.8515625" style="0" customWidth="1"/>
    <col min="21" max="21" width="7.28125" style="26" customWidth="1"/>
    <col min="22" max="22" width="8.00390625" style="0" customWidth="1"/>
    <col min="23" max="23" width="7.421875" style="26" customWidth="1"/>
  </cols>
  <sheetData>
    <row r="1" spans="15:17" ht="45" customHeight="1">
      <c r="O1" s="185" t="s">
        <v>99</v>
      </c>
      <c r="P1" s="185"/>
      <c r="Q1" s="185"/>
    </row>
    <row r="2" spans="1:16" ht="46.5" customHeight="1" thickBot="1">
      <c r="A2" s="233" t="s">
        <v>95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" t="s">
        <v>51</v>
      </c>
      <c r="O2" s="190"/>
      <c r="P2" s="190"/>
    </row>
    <row r="3" spans="1:23" ht="23.25" customHeight="1">
      <c r="A3" s="211" t="s">
        <v>0</v>
      </c>
      <c r="B3" s="235" t="s">
        <v>1</v>
      </c>
      <c r="C3" s="237" t="s">
        <v>28</v>
      </c>
      <c r="D3" s="237" t="s">
        <v>44</v>
      </c>
      <c r="E3" s="237" t="s">
        <v>45</v>
      </c>
      <c r="F3" s="237" t="s">
        <v>46</v>
      </c>
      <c r="G3" s="237" t="s">
        <v>47</v>
      </c>
      <c r="H3" s="237" t="s">
        <v>48</v>
      </c>
      <c r="I3" s="237" t="s">
        <v>33</v>
      </c>
      <c r="J3" s="237" t="s">
        <v>34</v>
      </c>
      <c r="K3" s="237" t="s">
        <v>35</v>
      </c>
      <c r="L3" s="237" t="s">
        <v>36</v>
      </c>
      <c r="M3" s="237" t="s">
        <v>37</v>
      </c>
      <c r="N3" s="237" t="s">
        <v>38</v>
      </c>
      <c r="O3" s="237" t="s">
        <v>39</v>
      </c>
      <c r="P3" s="240" t="s">
        <v>94</v>
      </c>
      <c r="Q3"/>
      <c r="S3"/>
      <c r="U3"/>
      <c r="W3"/>
    </row>
    <row r="4" spans="1:23" ht="27.75" customHeight="1">
      <c r="A4" s="212"/>
      <c r="B4" s="236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41"/>
      <c r="Q4"/>
      <c r="S4"/>
      <c r="U4"/>
      <c r="W4"/>
    </row>
    <row r="5" spans="1:23" ht="36" customHeight="1">
      <c r="A5" s="3" t="s">
        <v>18</v>
      </c>
      <c r="B5" s="87" t="s">
        <v>85</v>
      </c>
      <c r="C5" s="88" t="s">
        <v>86</v>
      </c>
      <c r="D5" s="87">
        <v>9216.21</v>
      </c>
      <c r="E5" s="87">
        <v>9216.21</v>
      </c>
      <c r="F5" s="87">
        <v>9584.86</v>
      </c>
      <c r="G5" s="87">
        <v>9216.21</v>
      </c>
      <c r="H5" s="87">
        <v>9584.86</v>
      </c>
      <c r="I5" s="90">
        <v>9216.21</v>
      </c>
      <c r="J5" s="91">
        <v>9953.51</v>
      </c>
      <c r="K5" s="90">
        <v>9584.86</v>
      </c>
      <c r="L5" s="91">
        <v>9584.86</v>
      </c>
      <c r="M5" s="90">
        <v>9584.86</v>
      </c>
      <c r="N5" s="91">
        <v>9216.21</v>
      </c>
      <c r="O5" s="90">
        <v>9584.86</v>
      </c>
      <c r="P5" s="41">
        <f>SUM(D5:O5)</f>
        <v>113543.71999999999</v>
      </c>
      <c r="Q5"/>
      <c r="S5"/>
      <c r="U5"/>
      <c r="W5"/>
    </row>
    <row r="6" spans="1:23" ht="40.5" customHeight="1">
      <c r="A6" s="254" t="s">
        <v>17</v>
      </c>
      <c r="B6" s="252" t="s">
        <v>87</v>
      </c>
      <c r="C6" s="88" t="s">
        <v>100</v>
      </c>
      <c r="D6" s="90">
        <v>16036.21</v>
      </c>
      <c r="E6" s="90">
        <v>16036.21</v>
      </c>
      <c r="F6" s="90">
        <v>16677.65</v>
      </c>
      <c r="G6" s="90">
        <v>16036.21</v>
      </c>
      <c r="H6" s="90"/>
      <c r="I6" s="90"/>
      <c r="J6" s="91"/>
      <c r="K6" s="90"/>
      <c r="L6" s="91"/>
      <c r="M6" s="90"/>
      <c r="N6" s="91"/>
      <c r="O6" s="90"/>
      <c r="P6" s="41">
        <f aca="true" t="shared" si="0" ref="P6:P13">SUM(D6:O6)</f>
        <v>64786.28</v>
      </c>
      <c r="Q6"/>
      <c r="S6"/>
      <c r="U6"/>
      <c r="W6"/>
    </row>
    <row r="7" spans="1:23" ht="28.5" customHeight="1">
      <c r="A7" s="255"/>
      <c r="B7" s="253"/>
      <c r="C7" s="88"/>
      <c r="D7" s="90"/>
      <c r="E7" s="90"/>
      <c r="F7" s="90"/>
      <c r="G7" s="90"/>
      <c r="H7" s="90">
        <v>14753.31</v>
      </c>
      <c r="I7" s="90">
        <v>15394.76</v>
      </c>
      <c r="J7" s="91">
        <v>17319.1</v>
      </c>
      <c r="K7" s="90">
        <v>16036.21</v>
      </c>
      <c r="L7" s="91">
        <v>16677.65</v>
      </c>
      <c r="M7" s="90">
        <v>16677.65</v>
      </c>
      <c r="N7" s="91">
        <v>16036.21</v>
      </c>
      <c r="O7" s="90">
        <v>16677.66</v>
      </c>
      <c r="P7" s="41">
        <f t="shared" si="0"/>
        <v>129572.54999999999</v>
      </c>
      <c r="Q7"/>
      <c r="S7"/>
      <c r="U7"/>
      <c r="W7"/>
    </row>
    <row r="8" spans="1:23" ht="30.75" customHeight="1">
      <c r="A8" s="3" t="s">
        <v>19</v>
      </c>
      <c r="B8" s="87" t="s">
        <v>89</v>
      </c>
      <c r="C8" s="88" t="s">
        <v>74</v>
      </c>
      <c r="D8" s="90">
        <v>7741.62</v>
      </c>
      <c r="E8" s="90">
        <v>7741.62</v>
      </c>
      <c r="F8" s="90">
        <v>7741.62</v>
      </c>
      <c r="G8" s="90">
        <v>7741.62</v>
      </c>
      <c r="H8" s="90">
        <v>7122.28</v>
      </c>
      <c r="I8" s="90">
        <v>7431.95</v>
      </c>
      <c r="J8" s="91">
        <v>8360.95</v>
      </c>
      <c r="K8" s="90">
        <v>7741.62</v>
      </c>
      <c r="L8" s="91">
        <v>8051.28</v>
      </c>
      <c r="M8" s="90">
        <v>8051.28</v>
      </c>
      <c r="N8" s="91">
        <v>7741.62</v>
      </c>
      <c r="O8" s="90">
        <v>8051.28</v>
      </c>
      <c r="P8" s="41">
        <f t="shared" si="0"/>
        <v>93518.74</v>
      </c>
      <c r="Q8"/>
      <c r="S8"/>
      <c r="U8"/>
      <c r="W8"/>
    </row>
    <row r="9" spans="1:23" ht="29.25" customHeight="1">
      <c r="A9" s="3" t="s">
        <v>20</v>
      </c>
      <c r="B9" s="87" t="s">
        <v>90</v>
      </c>
      <c r="C9" s="88" t="s">
        <v>74</v>
      </c>
      <c r="D9" s="90">
        <v>5864.27</v>
      </c>
      <c r="E9" s="90">
        <v>5585.02</v>
      </c>
      <c r="F9" s="90">
        <v>6143.53</v>
      </c>
      <c r="G9" s="90">
        <v>5864.27</v>
      </c>
      <c r="H9" s="90">
        <v>6143.53</v>
      </c>
      <c r="I9" s="90">
        <v>5864.27</v>
      </c>
      <c r="J9" s="91">
        <v>6422.78</v>
      </c>
      <c r="K9" s="90">
        <v>5864.27</v>
      </c>
      <c r="L9" s="91">
        <v>6143.53</v>
      </c>
      <c r="M9" s="90">
        <v>5864.28</v>
      </c>
      <c r="N9" s="91">
        <v>5864.28</v>
      </c>
      <c r="O9" s="90">
        <v>6143.53</v>
      </c>
      <c r="P9" s="41">
        <f t="shared" si="0"/>
        <v>71767.56</v>
      </c>
      <c r="Q9"/>
      <c r="S9"/>
      <c r="U9"/>
      <c r="W9"/>
    </row>
    <row r="10" spans="1:23" ht="30.75" customHeight="1">
      <c r="A10" s="3" t="s">
        <v>21</v>
      </c>
      <c r="B10" s="87" t="s">
        <v>91</v>
      </c>
      <c r="C10" s="88" t="s">
        <v>74</v>
      </c>
      <c r="D10" s="90">
        <v>6981.28</v>
      </c>
      <c r="E10" s="90">
        <v>6981.28</v>
      </c>
      <c r="F10" s="90">
        <v>7260.53</v>
      </c>
      <c r="G10" s="90">
        <v>6981.28</v>
      </c>
      <c r="H10" s="90">
        <v>7260.53</v>
      </c>
      <c r="I10" s="90">
        <v>6981.28</v>
      </c>
      <c r="J10" s="91">
        <v>7539.78</v>
      </c>
      <c r="K10" s="90">
        <v>7260.53</v>
      </c>
      <c r="L10" s="91">
        <v>7260.53</v>
      </c>
      <c r="M10" s="90">
        <v>7260.53</v>
      </c>
      <c r="N10" s="91">
        <v>6981.28</v>
      </c>
      <c r="O10" s="90">
        <v>7260.53</v>
      </c>
      <c r="P10" s="41">
        <f t="shared" si="0"/>
        <v>86009.36</v>
      </c>
      <c r="Q10"/>
      <c r="S10"/>
      <c r="U10"/>
      <c r="W10"/>
    </row>
    <row r="11" spans="1:23" ht="39" customHeight="1">
      <c r="A11" s="254" t="s">
        <v>22</v>
      </c>
      <c r="B11" s="240" t="s">
        <v>92</v>
      </c>
      <c r="C11" s="88" t="s">
        <v>101</v>
      </c>
      <c r="D11" s="90">
        <v>9953.51</v>
      </c>
      <c r="E11" s="90">
        <v>9953.51</v>
      </c>
      <c r="F11" s="90">
        <v>10351.65</v>
      </c>
      <c r="G11" s="90">
        <v>9953.51</v>
      </c>
      <c r="H11" s="90">
        <v>10351.65</v>
      </c>
      <c r="I11" s="90">
        <v>9953.51</v>
      </c>
      <c r="J11" s="91">
        <v>10749.78</v>
      </c>
      <c r="K11" s="90">
        <v>10351.65</v>
      </c>
      <c r="L11" s="91">
        <v>10351.65</v>
      </c>
      <c r="M11" s="90"/>
      <c r="N11" s="91"/>
      <c r="O11" s="90"/>
      <c r="P11" s="41">
        <f t="shared" si="0"/>
        <v>91970.42</v>
      </c>
      <c r="Q11"/>
      <c r="S11"/>
      <c r="U11"/>
      <c r="W11"/>
    </row>
    <row r="12" spans="1:23" ht="30.75" customHeight="1">
      <c r="A12" s="255"/>
      <c r="B12" s="256"/>
      <c r="C12" s="88"/>
      <c r="D12" s="90"/>
      <c r="E12" s="90"/>
      <c r="F12" s="90"/>
      <c r="G12" s="90"/>
      <c r="H12" s="90"/>
      <c r="I12" s="90"/>
      <c r="J12" s="91"/>
      <c r="K12" s="90"/>
      <c r="L12" s="91"/>
      <c r="M12" s="90">
        <v>10351.65</v>
      </c>
      <c r="N12" s="91">
        <v>9953.51</v>
      </c>
      <c r="O12" s="90">
        <v>10351.65</v>
      </c>
      <c r="P12" s="41">
        <f t="shared" si="0"/>
        <v>30656.809999999998</v>
      </c>
      <c r="Q12"/>
      <c r="S12"/>
      <c r="U12"/>
      <c r="W12"/>
    </row>
    <row r="13" spans="1:23" ht="30.75" customHeight="1">
      <c r="A13" s="3" t="s">
        <v>23</v>
      </c>
      <c r="B13" s="87" t="s">
        <v>93</v>
      </c>
      <c r="C13" s="88" t="s">
        <v>82</v>
      </c>
      <c r="D13" s="90">
        <v>12027.16</v>
      </c>
      <c r="E13" s="90">
        <v>12027.16</v>
      </c>
      <c r="F13" s="90">
        <v>12508.24</v>
      </c>
      <c r="G13" s="90">
        <v>12027.16</v>
      </c>
      <c r="H13" s="90">
        <v>12508.24</v>
      </c>
      <c r="I13" s="90">
        <v>12027.16</v>
      </c>
      <c r="J13" s="91">
        <v>12989.33</v>
      </c>
      <c r="K13" s="90">
        <v>12508.24</v>
      </c>
      <c r="L13" s="91">
        <v>12508.24</v>
      </c>
      <c r="M13" s="90">
        <v>12508.24</v>
      </c>
      <c r="N13" s="91">
        <v>12027.15</v>
      </c>
      <c r="O13" s="90">
        <v>12508.24</v>
      </c>
      <c r="P13" s="41">
        <f t="shared" si="0"/>
        <v>148174.56</v>
      </c>
      <c r="Q13"/>
      <c r="S13"/>
      <c r="U13"/>
      <c r="W13"/>
    </row>
    <row r="14" spans="1:23" ht="30.75" customHeight="1" hidden="1">
      <c r="A14" s="4"/>
      <c r="B14" s="92"/>
      <c r="C14" s="93"/>
      <c r="D14" s="93"/>
      <c r="E14" s="93"/>
      <c r="F14" s="93"/>
      <c r="G14" s="93"/>
      <c r="H14" s="93"/>
      <c r="I14" s="90"/>
      <c r="J14" s="93"/>
      <c r="K14" s="93"/>
      <c r="L14" s="90"/>
      <c r="M14" s="93"/>
      <c r="N14" s="90"/>
      <c r="O14" s="90"/>
      <c r="P14" s="1"/>
      <c r="Q14"/>
      <c r="S14"/>
      <c r="U14"/>
      <c r="W14"/>
    </row>
    <row r="15" spans="1:17" s="22" customFormat="1" ht="20.25" customHeight="1" thickBot="1">
      <c r="A15" s="21"/>
      <c r="B15" s="94" t="s">
        <v>7</v>
      </c>
      <c r="C15" s="95"/>
      <c r="D15" s="95">
        <f aca="true" t="shared" si="1" ref="D15:O15">SUM(D5:D14)</f>
        <v>67820.26</v>
      </c>
      <c r="E15" s="95">
        <f t="shared" si="1"/>
        <v>67541.01</v>
      </c>
      <c r="F15" s="95">
        <f t="shared" si="1"/>
        <v>70268.08</v>
      </c>
      <c r="G15" s="95">
        <f t="shared" si="1"/>
        <v>67820.26</v>
      </c>
      <c r="H15" s="95">
        <f t="shared" si="1"/>
        <v>67724.4</v>
      </c>
      <c r="I15" s="95">
        <f t="shared" si="1"/>
        <v>66869.14</v>
      </c>
      <c r="J15" s="95">
        <f t="shared" si="1"/>
        <v>73335.23</v>
      </c>
      <c r="K15" s="95">
        <f t="shared" si="1"/>
        <v>69347.38</v>
      </c>
      <c r="L15" s="95">
        <f t="shared" si="1"/>
        <v>70577.74</v>
      </c>
      <c r="M15" s="95">
        <f t="shared" si="1"/>
        <v>70298.49</v>
      </c>
      <c r="N15" s="53">
        <f t="shared" si="1"/>
        <v>67820.26</v>
      </c>
      <c r="O15" s="53">
        <f t="shared" si="1"/>
        <v>70577.75</v>
      </c>
      <c r="P15" s="53">
        <f>SUM(D15:O15)</f>
        <v>830000</v>
      </c>
      <c r="Q15" s="34"/>
    </row>
    <row r="16" ht="12.75">
      <c r="P16" s="55"/>
    </row>
    <row r="19" spans="1:16" ht="15.75">
      <c r="A19" s="239" t="s">
        <v>96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</row>
    <row r="20" ht="93.75" customHeight="1"/>
    <row r="21" ht="12.75">
      <c r="B21" s="20" t="s">
        <v>97</v>
      </c>
    </row>
    <row r="22" ht="12.75">
      <c r="B22" s="20" t="s">
        <v>98</v>
      </c>
    </row>
  </sheetData>
  <sheetProtection/>
  <mergeCells count="24">
    <mergeCell ref="O1:Q1"/>
    <mergeCell ref="A2:M2"/>
    <mergeCell ref="A19:P19"/>
    <mergeCell ref="B6:B7"/>
    <mergeCell ref="A6:A7"/>
    <mergeCell ref="B11:B12"/>
    <mergeCell ref="A11:A12"/>
    <mergeCell ref="O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  <mergeCell ref="O3:O4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70" r:id="rId1"/>
  <colBreaks count="1" manualBreakCount="1">
    <brk id="17" max="1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6"/>
  <sheetViews>
    <sheetView view="pageBreakPreview" zoomScale="112" zoomScaleSheetLayoutView="112" zoomScalePageLayoutView="0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19.140625" style="8" customWidth="1"/>
    <col min="4" max="4" width="8.140625" style="8" customWidth="1"/>
    <col min="5" max="5" width="8.7109375" style="0" customWidth="1"/>
    <col min="6" max="6" width="11.421875" style="20" customWidth="1"/>
    <col min="7" max="7" width="7.421875" style="0" customWidth="1"/>
    <col min="8" max="8" width="10.8515625" style="0" customWidth="1"/>
    <col min="9" max="9" width="8.710937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6" customWidth="1"/>
    <col min="14" max="14" width="9.421875" style="0" customWidth="1"/>
    <col min="15" max="15" width="7.8515625" style="26" customWidth="1"/>
    <col min="16" max="16" width="10.421875" style="0" customWidth="1"/>
    <col min="17" max="17" width="8.7109375" style="26" customWidth="1"/>
    <col min="18" max="18" width="11.140625" style="0" customWidth="1"/>
    <col min="19" max="19" width="8.7109375" style="26" customWidth="1"/>
    <col min="20" max="20" width="10.421875" style="0" customWidth="1"/>
    <col min="22" max="22" width="9.57421875" style="0" bestFit="1" customWidth="1"/>
    <col min="24" max="24" width="9.57421875" style="0" bestFit="1" customWidth="1"/>
    <col min="26" max="26" width="10.421875" style="0" bestFit="1" customWidth="1"/>
    <col min="28" max="28" width="9.57421875" style="0" bestFit="1" customWidth="1"/>
    <col min="29" max="29" width="12.421875" style="0" customWidth="1"/>
  </cols>
  <sheetData>
    <row r="1" spans="1:12" ht="13.5" thickBot="1">
      <c r="A1" s="23" t="s">
        <v>84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</row>
    <row r="2" spans="1:29" ht="23.25" customHeight="1">
      <c r="A2" s="211" t="s">
        <v>0</v>
      </c>
      <c r="B2" s="196" t="s">
        <v>1</v>
      </c>
      <c r="C2" s="198" t="s">
        <v>28</v>
      </c>
      <c r="D2" s="230" t="s">
        <v>55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201" t="s">
        <v>34</v>
      </c>
      <c r="R2" s="202"/>
      <c r="S2" s="201" t="s">
        <v>35</v>
      </c>
      <c r="T2" s="202"/>
      <c r="U2" s="203" t="s">
        <v>36</v>
      </c>
      <c r="V2" s="204"/>
      <c r="W2" s="201" t="s">
        <v>37</v>
      </c>
      <c r="X2" s="202"/>
      <c r="Y2" s="201" t="s">
        <v>38</v>
      </c>
      <c r="Z2" s="202"/>
      <c r="AA2" s="201" t="s">
        <v>39</v>
      </c>
      <c r="AB2" s="202"/>
      <c r="AC2" s="83"/>
    </row>
    <row r="3" spans="1:29" ht="55.5" customHeight="1">
      <c r="A3" s="212"/>
      <c r="B3" s="197"/>
      <c r="C3" s="199"/>
      <c r="D3" s="200"/>
      <c r="E3" s="57" t="s">
        <v>78</v>
      </c>
      <c r="F3" s="31" t="s">
        <v>41</v>
      </c>
      <c r="G3" s="57" t="s">
        <v>78</v>
      </c>
      <c r="H3" s="5" t="s">
        <v>41</v>
      </c>
      <c r="I3" s="57" t="s">
        <v>78</v>
      </c>
      <c r="J3" s="5" t="s">
        <v>41</v>
      </c>
      <c r="K3" s="57" t="s">
        <v>78</v>
      </c>
      <c r="L3" s="5" t="s">
        <v>41</v>
      </c>
      <c r="M3" s="57" t="s">
        <v>78</v>
      </c>
      <c r="N3" s="5" t="s">
        <v>41</v>
      </c>
      <c r="O3" s="57" t="s">
        <v>78</v>
      </c>
      <c r="P3" s="5" t="s">
        <v>41</v>
      </c>
      <c r="Q3" s="57" t="s">
        <v>78</v>
      </c>
      <c r="R3" s="5" t="s">
        <v>41</v>
      </c>
      <c r="S3" s="57" t="s">
        <v>78</v>
      </c>
      <c r="T3" s="5" t="s">
        <v>41</v>
      </c>
      <c r="U3" s="57" t="s">
        <v>78</v>
      </c>
      <c r="V3" s="5" t="s">
        <v>41</v>
      </c>
      <c r="W3" s="57" t="s">
        <v>78</v>
      </c>
      <c r="X3" s="5" t="s">
        <v>41</v>
      </c>
      <c r="Y3" s="57" t="s">
        <v>78</v>
      </c>
      <c r="Z3" s="5" t="s">
        <v>41</v>
      </c>
      <c r="AA3" s="57" t="s">
        <v>78</v>
      </c>
      <c r="AB3" s="5" t="s">
        <v>41</v>
      </c>
      <c r="AC3" s="5" t="s">
        <v>41</v>
      </c>
    </row>
    <row r="4" spans="1:29" ht="30.75" customHeight="1">
      <c r="A4" s="3" t="s">
        <v>18</v>
      </c>
      <c r="B4" s="87" t="s">
        <v>85</v>
      </c>
      <c r="C4" s="88" t="s">
        <v>86</v>
      </c>
      <c r="D4" s="6">
        <v>0.5760132</v>
      </c>
      <c r="E4" s="1">
        <v>16000</v>
      </c>
      <c r="F4" s="35">
        <f aca="true" t="shared" si="0" ref="F4:F10">E4*D4</f>
        <v>9216.2112</v>
      </c>
      <c r="G4" s="1">
        <v>16000</v>
      </c>
      <c r="H4" s="36">
        <f aca="true" t="shared" si="1" ref="H4:H10">G4*D4</f>
        <v>9216.2112</v>
      </c>
      <c r="I4" s="1">
        <v>16640</v>
      </c>
      <c r="J4" s="36">
        <f>I4*D4</f>
        <v>9584.859648</v>
      </c>
      <c r="K4" s="1">
        <v>16000</v>
      </c>
      <c r="L4" s="37">
        <f aca="true" t="shared" si="2" ref="L4:L10">K4*D4</f>
        <v>9216.2112</v>
      </c>
      <c r="M4" s="1">
        <v>16640</v>
      </c>
      <c r="N4" s="39">
        <f aca="true" t="shared" si="3" ref="N4:N10">M4*D4</f>
        <v>9584.859648</v>
      </c>
      <c r="O4" s="1">
        <v>16000</v>
      </c>
      <c r="P4" s="39">
        <f aca="true" t="shared" si="4" ref="P4:P10">O4*D4</f>
        <v>9216.2112</v>
      </c>
      <c r="Q4" s="1">
        <v>17280</v>
      </c>
      <c r="R4" s="40">
        <f aca="true" t="shared" si="5" ref="R4:R10">Q4*D4</f>
        <v>9953.508096</v>
      </c>
      <c r="S4" s="1">
        <v>16640</v>
      </c>
      <c r="T4" s="39">
        <f>S4*D4</f>
        <v>9584.859648</v>
      </c>
      <c r="U4" s="1">
        <v>16640</v>
      </c>
      <c r="V4" s="37">
        <f>U4*D4</f>
        <v>9584.859648</v>
      </c>
      <c r="W4" s="1">
        <v>16640</v>
      </c>
      <c r="X4" s="39">
        <f>W4*D4</f>
        <v>9584.859648</v>
      </c>
      <c r="Y4" s="1">
        <v>16000</v>
      </c>
      <c r="Z4" s="39">
        <f>Y4*D4</f>
        <v>9216.2112</v>
      </c>
      <c r="AA4" s="1">
        <v>16640</v>
      </c>
      <c r="AB4" s="40">
        <f>AA4*D4</f>
        <v>9584.859648</v>
      </c>
      <c r="AC4" s="39">
        <f aca="true" t="shared" si="6" ref="AC4:AC11">F4+H4+J4+L4+N4+P4+R4+T4+V4+X4+Z4+AB4</f>
        <v>113543.72198399999</v>
      </c>
    </row>
    <row r="5" spans="1:29" ht="41.25" customHeight="1">
      <c r="A5" s="3" t="s">
        <v>17</v>
      </c>
      <c r="B5" s="88" t="s">
        <v>87</v>
      </c>
      <c r="C5" s="88" t="s">
        <v>88</v>
      </c>
      <c r="D5" s="6">
        <v>0.5760132</v>
      </c>
      <c r="E5" s="1">
        <v>27840</v>
      </c>
      <c r="F5" s="35">
        <f t="shared" si="0"/>
        <v>16036.207488</v>
      </c>
      <c r="G5" s="1">
        <v>27840</v>
      </c>
      <c r="H5" s="36">
        <f t="shared" si="1"/>
        <v>16036.207488</v>
      </c>
      <c r="I5" s="1">
        <v>28953.6</v>
      </c>
      <c r="J5" s="36">
        <f aca="true" t="shared" si="7" ref="J5:J10">I5*D5</f>
        <v>16677.655787519998</v>
      </c>
      <c r="K5" s="1">
        <v>27840</v>
      </c>
      <c r="L5" s="37">
        <f t="shared" si="2"/>
        <v>16036.207488</v>
      </c>
      <c r="M5" s="1">
        <v>25612.8</v>
      </c>
      <c r="N5" s="39">
        <f t="shared" si="3"/>
        <v>14753.310888959999</v>
      </c>
      <c r="O5" s="1">
        <v>26726.4</v>
      </c>
      <c r="P5" s="39">
        <f t="shared" si="4"/>
        <v>15394.75918848</v>
      </c>
      <c r="Q5" s="1">
        <v>30067.2</v>
      </c>
      <c r="R5" s="40">
        <f t="shared" si="5"/>
        <v>17319.10408704</v>
      </c>
      <c r="S5" s="1">
        <v>27840</v>
      </c>
      <c r="T5" s="39">
        <f aca="true" t="shared" si="8" ref="T5:T10">S5*D5</f>
        <v>16036.207488</v>
      </c>
      <c r="U5" s="1">
        <v>28953.6</v>
      </c>
      <c r="V5" s="37">
        <f aca="true" t="shared" si="9" ref="V5:V10">U5*D5</f>
        <v>16677.655787519998</v>
      </c>
      <c r="W5" s="1">
        <v>28953.6</v>
      </c>
      <c r="X5" s="39">
        <f aca="true" t="shared" si="10" ref="X5:X10">W5*D5</f>
        <v>16677.655787519998</v>
      </c>
      <c r="Y5" s="1">
        <v>27840</v>
      </c>
      <c r="Z5" s="39">
        <f aca="true" t="shared" si="11" ref="Z5:Z10">Y5*D5</f>
        <v>16036.207488</v>
      </c>
      <c r="AA5" s="1">
        <v>28953.6</v>
      </c>
      <c r="AB5" s="40">
        <f aca="true" t="shared" si="12" ref="AB5:AB10">AA5*D5</f>
        <v>16677.655787519998</v>
      </c>
      <c r="AC5" s="39">
        <f t="shared" si="6"/>
        <v>194358.83475455997</v>
      </c>
    </row>
    <row r="6" spans="1:29" ht="30.75" customHeight="1">
      <c r="A6" s="3" t="s">
        <v>19</v>
      </c>
      <c r="B6" s="87" t="s">
        <v>89</v>
      </c>
      <c r="C6" s="88" t="s">
        <v>74</v>
      </c>
      <c r="D6" s="6">
        <v>0.5760132</v>
      </c>
      <c r="E6" s="1">
        <v>13440</v>
      </c>
      <c r="F6" s="35">
        <f t="shared" si="0"/>
        <v>7741.617408</v>
      </c>
      <c r="G6" s="1">
        <v>13440</v>
      </c>
      <c r="H6" s="36">
        <f t="shared" si="1"/>
        <v>7741.617408</v>
      </c>
      <c r="I6" s="1">
        <v>13440</v>
      </c>
      <c r="J6" s="36">
        <f t="shared" si="7"/>
        <v>7741.617408</v>
      </c>
      <c r="K6" s="1">
        <v>13440</v>
      </c>
      <c r="L6" s="37">
        <f t="shared" si="2"/>
        <v>7741.617408</v>
      </c>
      <c r="M6" s="1">
        <v>12364.8</v>
      </c>
      <c r="N6" s="39">
        <f t="shared" si="3"/>
        <v>7122.28801536</v>
      </c>
      <c r="O6" s="1">
        <v>12902.4</v>
      </c>
      <c r="P6" s="39">
        <f t="shared" si="4"/>
        <v>7431.95271168</v>
      </c>
      <c r="Q6" s="1">
        <v>14515.2</v>
      </c>
      <c r="R6" s="40">
        <f t="shared" si="5"/>
        <v>8360.94680064</v>
      </c>
      <c r="S6" s="1">
        <v>13440</v>
      </c>
      <c r="T6" s="39">
        <f t="shared" si="8"/>
        <v>7741.617408</v>
      </c>
      <c r="U6" s="1">
        <v>13977.6</v>
      </c>
      <c r="V6" s="37">
        <f t="shared" si="9"/>
        <v>8051.28210432</v>
      </c>
      <c r="W6" s="1">
        <v>13977.6</v>
      </c>
      <c r="X6" s="39">
        <f t="shared" si="10"/>
        <v>8051.28210432</v>
      </c>
      <c r="Y6" s="1">
        <v>13440</v>
      </c>
      <c r="Z6" s="39">
        <f t="shared" si="11"/>
        <v>7741.617408</v>
      </c>
      <c r="AA6" s="1">
        <v>13977.6</v>
      </c>
      <c r="AB6" s="40">
        <f t="shared" si="12"/>
        <v>8051.28210432</v>
      </c>
      <c r="AC6" s="39">
        <f t="shared" si="6"/>
        <v>93518.73828863999</v>
      </c>
    </row>
    <row r="7" spans="1:29" ht="29.25" customHeight="1">
      <c r="A7" s="3" t="s">
        <v>20</v>
      </c>
      <c r="B7" s="87" t="s">
        <v>90</v>
      </c>
      <c r="C7" s="88" t="s">
        <v>74</v>
      </c>
      <c r="D7" s="6">
        <v>0.5760132</v>
      </c>
      <c r="E7" s="1">
        <v>10180.8</v>
      </c>
      <c r="F7" s="35">
        <f t="shared" si="0"/>
        <v>5864.275186559999</v>
      </c>
      <c r="G7" s="1">
        <v>9696</v>
      </c>
      <c r="H7" s="36">
        <f t="shared" si="1"/>
        <v>5585.0239872</v>
      </c>
      <c r="I7" s="1">
        <v>10665.6</v>
      </c>
      <c r="J7" s="36">
        <f t="shared" si="7"/>
        <v>6143.52638592</v>
      </c>
      <c r="K7" s="1">
        <v>10180.8</v>
      </c>
      <c r="L7" s="37">
        <f t="shared" si="2"/>
        <v>5864.275186559999</v>
      </c>
      <c r="M7" s="1">
        <v>10665.6</v>
      </c>
      <c r="N7" s="39">
        <f t="shared" si="3"/>
        <v>6143.52638592</v>
      </c>
      <c r="O7" s="1">
        <v>10180.8</v>
      </c>
      <c r="P7" s="39">
        <f t="shared" si="4"/>
        <v>5864.275186559999</v>
      </c>
      <c r="Q7" s="1">
        <v>11150.4</v>
      </c>
      <c r="R7" s="40">
        <f t="shared" si="5"/>
        <v>6422.77758528</v>
      </c>
      <c r="S7" s="1">
        <v>10180.8</v>
      </c>
      <c r="T7" s="39">
        <f t="shared" si="8"/>
        <v>5864.275186559999</v>
      </c>
      <c r="U7" s="1">
        <v>10665.6</v>
      </c>
      <c r="V7" s="37">
        <f t="shared" si="9"/>
        <v>6143.52638592</v>
      </c>
      <c r="W7" s="1">
        <v>10180.8</v>
      </c>
      <c r="X7" s="39">
        <f t="shared" si="10"/>
        <v>5864.275186559999</v>
      </c>
      <c r="Y7" s="1">
        <v>10180.8</v>
      </c>
      <c r="Z7" s="39">
        <f t="shared" si="11"/>
        <v>5864.275186559999</v>
      </c>
      <c r="AA7" s="1">
        <v>10665.6</v>
      </c>
      <c r="AB7" s="40">
        <f t="shared" si="12"/>
        <v>6143.52638592</v>
      </c>
      <c r="AC7" s="39">
        <f t="shared" si="6"/>
        <v>71767.55823552</v>
      </c>
    </row>
    <row r="8" spans="1:29" ht="30.75" customHeight="1">
      <c r="A8" s="3" t="s">
        <v>21</v>
      </c>
      <c r="B8" s="87" t="s">
        <v>91</v>
      </c>
      <c r="C8" s="88" t="s">
        <v>74</v>
      </c>
      <c r="D8" s="6">
        <v>0.5760132</v>
      </c>
      <c r="E8" s="1">
        <v>12120</v>
      </c>
      <c r="F8" s="35">
        <f t="shared" si="0"/>
        <v>6981.279984</v>
      </c>
      <c r="G8" s="1">
        <v>12120</v>
      </c>
      <c r="H8" s="36">
        <f t="shared" si="1"/>
        <v>6981.279984</v>
      </c>
      <c r="I8" s="1">
        <v>12604.8</v>
      </c>
      <c r="J8" s="36">
        <f t="shared" si="7"/>
        <v>7260.53118336</v>
      </c>
      <c r="K8" s="1">
        <v>12120</v>
      </c>
      <c r="L8" s="37">
        <f t="shared" si="2"/>
        <v>6981.279984</v>
      </c>
      <c r="M8" s="1">
        <v>12604.8</v>
      </c>
      <c r="N8" s="39">
        <f t="shared" si="3"/>
        <v>7260.53118336</v>
      </c>
      <c r="O8" s="1">
        <v>12120</v>
      </c>
      <c r="P8" s="39">
        <f t="shared" si="4"/>
        <v>6981.279984</v>
      </c>
      <c r="Q8" s="1">
        <v>13089.6</v>
      </c>
      <c r="R8" s="40">
        <f t="shared" si="5"/>
        <v>7539.78238272</v>
      </c>
      <c r="S8" s="1">
        <v>12604.8</v>
      </c>
      <c r="T8" s="39">
        <f t="shared" si="8"/>
        <v>7260.53118336</v>
      </c>
      <c r="U8" s="1">
        <v>12604.8</v>
      </c>
      <c r="V8" s="37">
        <f t="shared" si="9"/>
        <v>7260.53118336</v>
      </c>
      <c r="W8" s="1">
        <v>12604.8</v>
      </c>
      <c r="X8" s="39">
        <f t="shared" si="10"/>
        <v>7260.53118336</v>
      </c>
      <c r="Y8" s="1">
        <v>12120</v>
      </c>
      <c r="Z8" s="39">
        <f t="shared" si="11"/>
        <v>6981.279984</v>
      </c>
      <c r="AA8" s="1">
        <v>12604.8</v>
      </c>
      <c r="AB8" s="40">
        <f t="shared" si="12"/>
        <v>7260.53118336</v>
      </c>
      <c r="AC8" s="39">
        <f t="shared" si="6"/>
        <v>86009.36940288</v>
      </c>
    </row>
    <row r="9" spans="1:29" ht="30.75" customHeight="1">
      <c r="A9" s="3" t="s">
        <v>22</v>
      </c>
      <c r="B9" s="87" t="s">
        <v>92</v>
      </c>
      <c r="C9" s="88" t="s">
        <v>82</v>
      </c>
      <c r="D9" s="6">
        <v>0.5760132</v>
      </c>
      <c r="E9" s="1">
        <v>17280</v>
      </c>
      <c r="F9" s="35">
        <f t="shared" si="0"/>
        <v>9953.508096</v>
      </c>
      <c r="G9" s="1">
        <v>17280</v>
      </c>
      <c r="H9" s="36">
        <f t="shared" si="1"/>
        <v>9953.508096</v>
      </c>
      <c r="I9" s="1">
        <v>17971.2</v>
      </c>
      <c r="J9" s="36">
        <f t="shared" si="7"/>
        <v>10351.648419840001</v>
      </c>
      <c r="K9" s="1">
        <v>17280</v>
      </c>
      <c r="L9" s="37">
        <f t="shared" si="2"/>
        <v>9953.508096</v>
      </c>
      <c r="M9" s="1">
        <v>17971.2</v>
      </c>
      <c r="N9" s="39">
        <f t="shared" si="3"/>
        <v>10351.648419840001</v>
      </c>
      <c r="O9" s="1">
        <v>17280</v>
      </c>
      <c r="P9" s="39">
        <f t="shared" si="4"/>
        <v>9953.508096</v>
      </c>
      <c r="Q9" s="1">
        <v>18662.4</v>
      </c>
      <c r="R9" s="40">
        <f t="shared" si="5"/>
        <v>10749.788743680001</v>
      </c>
      <c r="S9" s="1">
        <v>17971.2</v>
      </c>
      <c r="T9" s="39">
        <f t="shared" si="8"/>
        <v>10351.648419840001</v>
      </c>
      <c r="U9" s="1">
        <v>17971.2</v>
      </c>
      <c r="V9" s="37">
        <f t="shared" si="9"/>
        <v>10351.648419840001</v>
      </c>
      <c r="W9" s="1">
        <v>17971.2</v>
      </c>
      <c r="X9" s="39">
        <f t="shared" si="10"/>
        <v>10351.648419840001</v>
      </c>
      <c r="Y9" s="1">
        <v>17280</v>
      </c>
      <c r="Z9" s="39">
        <f t="shared" si="11"/>
        <v>9953.508096</v>
      </c>
      <c r="AA9" s="1">
        <v>17971.2</v>
      </c>
      <c r="AB9" s="40">
        <f t="shared" si="12"/>
        <v>10351.648419840001</v>
      </c>
      <c r="AC9" s="39">
        <f t="shared" si="6"/>
        <v>122627.21974272</v>
      </c>
    </row>
    <row r="10" spans="1:29" ht="36" customHeight="1">
      <c r="A10" s="3" t="s">
        <v>23</v>
      </c>
      <c r="B10" s="87" t="s">
        <v>93</v>
      </c>
      <c r="C10" s="88" t="s">
        <v>82</v>
      </c>
      <c r="D10" s="6">
        <v>0.5760132</v>
      </c>
      <c r="E10" s="1">
        <v>20880</v>
      </c>
      <c r="F10" s="35">
        <f t="shared" si="0"/>
        <v>12027.155616</v>
      </c>
      <c r="G10" s="1">
        <v>20880</v>
      </c>
      <c r="H10" s="36">
        <f t="shared" si="1"/>
        <v>12027.155616</v>
      </c>
      <c r="I10" s="1">
        <v>21715.2</v>
      </c>
      <c r="J10" s="36">
        <f t="shared" si="7"/>
        <v>12508.241840640001</v>
      </c>
      <c r="K10" s="1">
        <v>20880</v>
      </c>
      <c r="L10" s="37">
        <f t="shared" si="2"/>
        <v>12027.155616</v>
      </c>
      <c r="M10" s="1">
        <v>21715.2</v>
      </c>
      <c r="N10" s="39">
        <f t="shared" si="3"/>
        <v>12508.241840640001</v>
      </c>
      <c r="O10" s="1">
        <v>20880</v>
      </c>
      <c r="P10" s="39">
        <f t="shared" si="4"/>
        <v>12027.155616</v>
      </c>
      <c r="Q10" s="1">
        <v>22550.4</v>
      </c>
      <c r="R10" s="40">
        <f t="shared" si="5"/>
        <v>12989.32806528</v>
      </c>
      <c r="S10" s="1">
        <v>21715.2</v>
      </c>
      <c r="T10" s="39">
        <f t="shared" si="8"/>
        <v>12508.241840640001</v>
      </c>
      <c r="U10" s="1">
        <v>21715.2</v>
      </c>
      <c r="V10" s="37">
        <f t="shared" si="9"/>
        <v>12508.241840640001</v>
      </c>
      <c r="W10" s="1">
        <v>21715.2</v>
      </c>
      <c r="X10" s="39">
        <f t="shared" si="10"/>
        <v>12508.241840640001</v>
      </c>
      <c r="Y10" s="1">
        <v>20880</v>
      </c>
      <c r="Z10" s="39">
        <f t="shared" si="11"/>
        <v>12027.155616</v>
      </c>
      <c r="AA10" s="1">
        <v>21715.2</v>
      </c>
      <c r="AB10" s="40">
        <f t="shared" si="12"/>
        <v>12508.241840640001</v>
      </c>
      <c r="AC10" s="39">
        <f t="shared" si="6"/>
        <v>148174.55718911998</v>
      </c>
    </row>
    <row r="11" spans="1:29" s="22" customFormat="1" ht="13.5" thickBot="1">
      <c r="A11" s="21"/>
      <c r="B11" s="19" t="s">
        <v>7</v>
      </c>
      <c r="C11" s="24"/>
      <c r="D11" s="24"/>
      <c r="E11" s="24">
        <f aca="true" t="shared" si="13" ref="E11:AB11">SUM(E4:E10)</f>
        <v>117740.8</v>
      </c>
      <c r="F11" s="89">
        <f t="shared" si="13"/>
        <v>67820.25497856</v>
      </c>
      <c r="G11" s="24">
        <f t="shared" si="13"/>
        <v>117256</v>
      </c>
      <c r="H11" s="38">
        <f t="shared" si="13"/>
        <v>67541.0037792</v>
      </c>
      <c r="I11" s="24">
        <f t="shared" si="13"/>
        <v>121990.4</v>
      </c>
      <c r="J11" s="24">
        <f t="shared" si="13"/>
        <v>70268.08067328</v>
      </c>
      <c r="K11" s="24">
        <f t="shared" si="13"/>
        <v>117740.8</v>
      </c>
      <c r="L11" s="24">
        <f t="shared" si="13"/>
        <v>67820.25497856</v>
      </c>
      <c r="M11" s="24">
        <f t="shared" si="13"/>
        <v>117574.4</v>
      </c>
      <c r="N11" s="24">
        <f t="shared" si="13"/>
        <v>67724.40638208</v>
      </c>
      <c r="O11" s="24">
        <f t="shared" si="13"/>
        <v>116089.6</v>
      </c>
      <c r="P11" s="24">
        <f t="shared" si="13"/>
        <v>66869.14198272</v>
      </c>
      <c r="Q11" s="24">
        <f t="shared" si="13"/>
        <v>127315.19999999998</v>
      </c>
      <c r="R11" s="38">
        <f t="shared" si="13"/>
        <v>73335.23576063999</v>
      </c>
      <c r="S11" s="24">
        <f t="shared" si="13"/>
        <v>120392</v>
      </c>
      <c r="T11" s="38">
        <f t="shared" si="13"/>
        <v>69347.3811744</v>
      </c>
      <c r="U11" s="24">
        <f t="shared" si="13"/>
        <v>122528</v>
      </c>
      <c r="V11" s="24">
        <f t="shared" si="13"/>
        <v>70577.7453696</v>
      </c>
      <c r="W11" s="24">
        <f t="shared" si="13"/>
        <v>122043.2</v>
      </c>
      <c r="X11" s="24">
        <f t="shared" si="13"/>
        <v>70298.49417024</v>
      </c>
      <c r="Y11" s="24">
        <f t="shared" si="13"/>
        <v>117740.8</v>
      </c>
      <c r="Z11" s="38">
        <f t="shared" si="13"/>
        <v>67820.25497856</v>
      </c>
      <c r="AA11" s="24">
        <f t="shared" si="13"/>
        <v>122528</v>
      </c>
      <c r="AB11" s="24">
        <f t="shared" si="13"/>
        <v>70577.7453696</v>
      </c>
      <c r="AC11" s="16">
        <f t="shared" si="6"/>
        <v>829999.9995974401</v>
      </c>
    </row>
    <row r="12" spans="21:29" ht="12.75">
      <c r="U12" s="1"/>
      <c r="V12" s="15"/>
      <c r="W12" s="14"/>
      <c r="X12" s="28"/>
      <c r="Y12" s="14"/>
      <c r="Z12" s="16"/>
      <c r="AA12" s="14"/>
      <c r="AB12" s="29"/>
      <c r="AC12" s="16"/>
    </row>
    <row r="13" spans="21:29" ht="12.75">
      <c r="U13" s="1"/>
      <c r="V13" s="15"/>
      <c r="W13" s="14"/>
      <c r="X13" s="16"/>
      <c r="Y13" s="14"/>
      <c r="Z13" s="16"/>
      <c r="AA13" s="14"/>
      <c r="AB13" s="29"/>
      <c r="AC13" s="16"/>
    </row>
    <row r="14" spans="21:29" ht="12.75">
      <c r="U14" s="1"/>
      <c r="V14" s="15"/>
      <c r="W14" s="14"/>
      <c r="X14" s="28"/>
      <c r="Y14" s="14"/>
      <c r="Z14" s="16"/>
      <c r="AA14" s="14"/>
      <c r="AB14" s="29"/>
      <c r="AC14" s="16"/>
    </row>
    <row r="15" spans="21:29" ht="12.75">
      <c r="U15" s="1"/>
      <c r="V15" s="12"/>
      <c r="W15" s="14"/>
      <c r="X15" s="13"/>
      <c r="Y15" s="14"/>
      <c r="Z15" s="13"/>
      <c r="AA15" s="14"/>
      <c r="AB15" s="13"/>
      <c r="AC15" s="13"/>
    </row>
    <row r="16" spans="21:29" ht="13.5" thickBot="1">
      <c r="U16" s="24"/>
      <c r="V16" s="24"/>
      <c r="W16" s="24"/>
      <c r="X16" s="24"/>
      <c r="Y16" s="24"/>
      <c r="Z16" s="24"/>
      <c r="AA16" s="24"/>
      <c r="AB16" s="24"/>
      <c r="AC16" s="24"/>
    </row>
  </sheetData>
  <sheetProtection/>
  <mergeCells count="16">
    <mergeCell ref="U2:V2"/>
    <mergeCell ref="W2:X2"/>
    <mergeCell ref="Y2:Z2"/>
    <mergeCell ref="AA2:AB2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112" zoomScaleSheetLayoutView="112" zoomScalePageLayoutView="0" workbookViewId="0" topLeftCell="A10">
      <selection activeCell="D6" sqref="D6"/>
    </sheetView>
  </sheetViews>
  <sheetFormatPr defaultColWidth="9.140625" defaultRowHeight="12.75"/>
  <cols>
    <col min="1" max="1" width="4.140625" style="0" customWidth="1"/>
    <col min="2" max="2" width="28.421875" style="20" customWidth="1"/>
    <col min="3" max="3" width="20.140625" style="8" customWidth="1"/>
    <col min="4" max="4" width="12.8515625" style="8" customWidth="1"/>
    <col min="5" max="5" width="11.421875" style="8" customWidth="1"/>
    <col min="6" max="6" width="11.8515625" style="0" customWidth="1"/>
    <col min="7" max="7" width="11.7109375" style="0" customWidth="1"/>
    <col min="8" max="8" width="12.140625" style="0" customWidth="1"/>
    <col min="9" max="9" width="12.57421875" style="0" customWidth="1"/>
    <col min="10" max="10" width="12.421875" style="0" customWidth="1"/>
    <col min="11" max="11" width="13.8515625" style="0" customWidth="1"/>
    <col min="12" max="12" width="13.8515625" style="26" customWidth="1"/>
    <col min="13" max="13" width="8.421875" style="0" customWidth="1"/>
    <col min="14" max="14" width="7.8515625" style="26" customWidth="1"/>
    <col min="15" max="15" width="14.8515625" style="0" customWidth="1"/>
    <col min="16" max="16" width="7.28125" style="26" customWidth="1"/>
    <col min="17" max="17" width="8.00390625" style="0" customWidth="1"/>
    <col min="18" max="18" width="7.421875" style="26" customWidth="1"/>
  </cols>
  <sheetData>
    <row r="1" spans="12:15" ht="63.75" customHeight="1">
      <c r="L1" s="96"/>
      <c r="M1" s="185" t="s">
        <v>102</v>
      </c>
      <c r="N1" s="185"/>
      <c r="O1" s="185"/>
    </row>
    <row r="2" spans="1:18" s="64" customFormat="1" ht="36.75" customHeight="1" thickBot="1">
      <c r="A2" s="218" t="s">
        <v>83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  <c r="L2" s="63"/>
      <c r="N2" s="63"/>
      <c r="P2" s="63"/>
      <c r="R2" s="63"/>
    </row>
    <row r="3" spans="1:18" ht="23.25" customHeight="1">
      <c r="A3" s="221" t="s">
        <v>0</v>
      </c>
      <c r="B3" s="223" t="s">
        <v>1</v>
      </c>
      <c r="C3" s="214" t="s">
        <v>28</v>
      </c>
      <c r="D3" s="214" t="s">
        <v>47</v>
      </c>
      <c r="E3" s="214" t="s">
        <v>48</v>
      </c>
      <c r="F3" s="214" t="s">
        <v>33</v>
      </c>
      <c r="G3" s="214" t="s">
        <v>34</v>
      </c>
      <c r="H3" s="214" t="s">
        <v>35</v>
      </c>
      <c r="I3" s="214" t="s">
        <v>36</v>
      </c>
      <c r="J3" s="214" t="s">
        <v>37</v>
      </c>
      <c r="K3" s="214" t="s">
        <v>104</v>
      </c>
      <c r="L3"/>
      <c r="N3"/>
      <c r="P3"/>
      <c r="R3"/>
    </row>
    <row r="4" spans="1:18" ht="42.75" customHeight="1">
      <c r="A4" s="222"/>
      <c r="B4" s="224"/>
      <c r="C4" s="225"/>
      <c r="D4" s="215"/>
      <c r="E4" s="215"/>
      <c r="F4" s="215"/>
      <c r="G4" s="215"/>
      <c r="H4" s="215"/>
      <c r="I4" s="215"/>
      <c r="J4" s="215"/>
      <c r="K4" s="215"/>
      <c r="L4"/>
      <c r="N4"/>
      <c r="P4"/>
      <c r="R4"/>
    </row>
    <row r="5" spans="1:18" ht="53.25" customHeight="1">
      <c r="A5" s="100" t="s">
        <v>18</v>
      </c>
      <c r="B5" s="74" t="s">
        <v>71</v>
      </c>
      <c r="C5" s="74" t="s">
        <v>32</v>
      </c>
      <c r="D5" s="74">
        <v>15153.77</v>
      </c>
      <c r="E5" s="74">
        <v>15153.77</v>
      </c>
      <c r="F5" s="75">
        <v>14951.72</v>
      </c>
      <c r="G5" s="76">
        <v>16366.07</v>
      </c>
      <c r="H5" s="75">
        <v>15557.87</v>
      </c>
      <c r="I5" s="76">
        <v>15759.92</v>
      </c>
      <c r="J5" s="75">
        <v>15759.92</v>
      </c>
      <c r="K5" s="73">
        <f aca="true" t="shared" si="0" ref="K5:K10">SUM(D5:J5)</f>
        <v>108703.04</v>
      </c>
      <c r="L5"/>
      <c r="N5"/>
      <c r="P5"/>
      <c r="R5"/>
    </row>
    <row r="6" spans="1:18" ht="41.25" customHeight="1">
      <c r="A6" s="100" t="s">
        <v>17</v>
      </c>
      <c r="B6" s="74" t="s">
        <v>72</v>
      </c>
      <c r="C6" s="74" t="s">
        <v>32</v>
      </c>
      <c r="D6" s="75">
        <v>6465.61</v>
      </c>
      <c r="E6" s="75">
        <v>6735.01</v>
      </c>
      <c r="F6" s="75">
        <v>6465.61</v>
      </c>
      <c r="G6" s="76">
        <v>7004.41</v>
      </c>
      <c r="H6" s="75">
        <v>6667.66</v>
      </c>
      <c r="I6" s="76">
        <v>6735</v>
      </c>
      <c r="J6" s="75">
        <v>6667.66</v>
      </c>
      <c r="K6" s="73">
        <f t="shared" si="0"/>
        <v>46740.96000000001</v>
      </c>
      <c r="L6"/>
      <c r="N6"/>
      <c r="P6"/>
      <c r="R6"/>
    </row>
    <row r="7" spans="1:18" ht="45" customHeight="1">
      <c r="A7" s="100" t="s">
        <v>19</v>
      </c>
      <c r="B7" s="74" t="s">
        <v>73</v>
      </c>
      <c r="C7" s="74" t="s">
        <v>69</v>
      </c>
      <c r="D7" s="75">
        <v>14991.14</v>
      </c>
      <c r="E7" s="75">
        <v>16190.44</v>
      </c>
      <c r="F7" s="75">
        <v>14991.14</v>
      </c>
      <c r="G7" s="76">
        <v>16190.44</v>
      </c>
      <c r="H7" s="75">
        <v>15590.79</v>
      </c>
      <c r="I7" s="76">
        <v>15590.79</v>
      </c>
      <c r="J7" s="75">
        <v>15590.79</v>
      </c>
      <c r="K7" s="73">
        <f t="shared" si="0"/>
        <v>109135.53000000003</v>
      </c>
      <c r="L7"/>
      <c r="N7"/>
      <c r="P7"/>
      <c r="R7"/>
    </row>
    <row r="8" spans="1:18" ht="30" customHeight="1">
      <c r="A8" s="101" t="s">
        <v>20</v>
      </c>
      <c r="B8" s="98" t="s">
        <v>76</v>
      </c>
      <c r="C8" s="77" t="s">
        <v>74</v>
      </c>
      <c r="D8" s="77">
        <v>28622.15</v>
      </c>
      <c r="E8" s="77">
        <v>32525.16</v>
      </c>
      <c r="F8" s="75">
        <v>32525.16</v>
      </c>
      <c r="G8" s="77">
        <v>33826.17</v>
      </c>
      <c r="H8" s="77">
        <v>31224.16</v>
      </c>
      <c r="I8" s="75">
        <v>32525.17</v>
      </c>
      <c r="J8" s="77">
        <v>33826.17</v>
      </c>
      <c r="K8" s="73">
        <f t="shared" si="0"/>
        <v>225074.13999999996</v>
      </c>
      <c r="L8"/>
      <c r="N8"/>
      <c r="P8"/>
      <c r="R8"/>
    </row>
    <row r="9" spans="1:18" ht="30.75" customHeight="1">
      <c r="A9" s="101" t="s">
        <v>21</v>
      </c>
      <c r="B9" s="98" t="s">
        <v>75</v>
      </c>
      <c r="C9" s="77" t="s">
        <v>77</v>
      </c>
      <c r="D9" s="77">
        <v>98598.95</v>
      </c>
      <c r="E9" s="77">
        <v>112044.27</v>
      </c>
      <c r="F9" s="77">
        <v>112044.27</v>
      </c>
      <c r="G9" s="77">
        <v>116526.04</v>
      </c>
      <c r="H9" s="77">
        <v>107562.49</v>
      </c>
      <c r="I9" s="77">
        <v>112044.27</v>
      </c>
      <c r="J9" s="77">
        <v>116526.04</v>
      </c>
      <c r="K9" s="73">
        <f t="shared" si="0"/>
        <v>775346.3300000001</v>
      </c>
      <c r="L9" s="55"/>
      <c r="N9"/>
      <c r="P9"/>
      <c r="R9"/>
    </row>
    <row r="10" spans="1:12" s="22" customFormat="1" ht="30" customHeight="1" thickBot="1">
      <c r="A10" s="102"/>
      <c r="B10" s="99" t="s">
        <v>79</v>
      </c>
      <c r="C10" s="78"/>
      <c r="D10" s="78">
        <f>SUM(D5:D9)</f>
        <v>163831.62</v>
      </c>
      <c r="E10" s="78">
        <f aca="true" t="shared" si="1" ref="E10:J10">SUM(E5:E9)</f>
        <v>182648.65000000002</v>
      </c>
      <c r="F10" s="72">
        <f t="shared" si="1"/>
        <v>180977.90000000002</v>
      </c>
      <c r="G10" s="78">
        <f t="shared" si="1"/>
        <v>189913.13</v>
      </c>
      <c r="H10" s="78">
        <f t="shared" si="1"/>
        <v>176602.97</v>
      </c>
      <c r="I10" s="78">
        <f t="shared" si="1"/>
        <v>182655.15000000002</v>
      </c>
      <c r="J10" s="78">
        <f t="shared" si="1"/>
        <v>188370.58000000002</v>
      </c>
      <c r="K10" s="72">
        <f t="shared" si="0"/>
        <v>1265000</v>
      </c>
      <c r="L10" s="34"/>
    </row>
    <row r="11" spans="2:11" ht="15"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8" ht="49.5" customHeight="1">
      <c r="A12" s="42" t="s">
        <v>22</v>
      </c>
      <c r="B12" s="80" t="s">
        <v>80</v>
      </c>
      <c r="C12" s="74" t="s">
        <v>69</v>
      </c>
      <c r="D12" s="79">
        <v>26027.39</v>
      </c>
      <c r="E12" s="80">
        <v>28767.12</v>
      </c>
      <c r="F12" s="81">
        <v>28767.12</v>
      </c>
      <c r="G12" s="73">
        <v>30136.99</v>
      </c>
      <c r="H12" s="73">
        <v>26027.4</v>
      </c>
      <c r="I12" s="73">
        <v>30136.99</v>
      </c>
      <c r="J12" s="81">
        <v>30136.99</v>
      </c>
      <c r="K12" s="82">
        <f>SUM(D12:J12)</f>
        <v>199999.99999999997</v>
      </c>
      <c r="L12"/>
      <c r="N12"/>
      <c r="P12"/>
      <c r="R12"/>
    </row>
    <row r="13" spans="1:18" ht="41.25" customHeight="1">
      <c r="A13" s="42" t="s">
        <v>23</v>
      </c>
      <c r="B13" s="80" t="s">
        <v>81</v>
      </c>
      <c r="C13" s="74" t="s">
        <v>82</v>
      </c>
      <c r="D13" s="73">
        <v>7850</v>
      </c>
      <c r="E13" s="73">
        <v>7850</v>
      </c>
      <c r="F13" s="73">
        <v>7850</v>
      </c>
      <c r="G13" s="73">
        <v>7850</v>
      </c>
      <c r="H13" s="73">
        <v>7850</v>
      </c>
      <c r="I13" s="73">
        <v>7850</v>
      </c>
      <c r="J13" s="73">
        <v>7900</v>
      </c>
      <c r="K13" s="82">
        <f>SUM(D13:J13)</f>
        <v>55000</v>
      </c>
      <c r="L13"/>
      <c r="N13"/>
      <c r="P13"/>
      <c r="R13"/>
    </row>
    <row r="16" spans="2:10" ht="15.75">
      <c r="B16" s="216" t="s">
        <v>105</v>
      </c>
      <c r="C16" s="217"/>
      <c r="D16" s="217"/>
      <c r="E16" s="217"/>
      <c r="F16" s="217"/>
      <c r="G16" s="217"/>
      <c r="H16" s="217"/>
      <c r="I16" s="217"/>
      <c r="J16" s="217"/>
    </row>
    <row r="17" ht="66" customHeight="1"/>
    <row r="21" ht="12.75">
      <c r="B21" s="20" t="s">
        <v>103</v>
      </c>
    </row>
    <row r="22" ht="12.75">
      <c r="B22" s="20" t="s">
        <v>98</v>
      </c>
    </row>
  </sheetData>
  <sheetProtection/>
  <mergeCells count="14">
    <mergeCell ref="A2:K2"/>
    <mergeCell ref="F3:F4"/>
    <mergeCell ref="G3:G4"/>
    <mergeCell ref="H3:H4"/>
    <mergeCell ref="I3:I4"/>
    <mergeCell ref="J3:J4"/>
    <mergeCell ref="A3:A4"/>
    <mergeCell ref="B3:B4"/>
    <mergeCell ref="M1:O1"/>
    <mergeCell ref="B16:J16"/>
    <mergeCell ref="C3:C4"/>
    <mergeCell ref="D3:D4"/>
    <mergeCell ref="E3:E4"/>
    <mergeCell ref="K3:K4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64" r:id="rId1"/>
  <colBreaks count="1" manualBreakCount="1">
    <brk id="16" max="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view="pageBreakPreview" zoomScale="112" zoomScaleSheetLayoutView="112" zoomScalePageLayoutView="0"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21.7109375" style="20" customWidth="1"/>
    <col min="3" max="3" width="15.421875" style="8" customWidth="1"/>
    <col min="4" max="4" width="8.140625" style="8" customWidth="1"/>
    <col min="5" max="5" width="9.00390625" style="0" customWidth="1"/>
    <col min="6" max="6" width="9.28125" style="20" customWidth="1"/>
    <col min="7" max="7" width="9.00390625" style="0" customWidth="1"/>
    <col min="8" max="8" width="9.57421875" style="0" customWidth="1"/>
    <col min="9" max="9" width="9.28125" style="0" customWidth="1"/>
    <col min="10" max="10" width="9.8515625" style="0" customWidth="1"/>
    <col min="11" max="11" width="9.140625" style="0" customWidth="1"/>
    <col min="12" max="12" width="9.8515625" style="0" customWidth="1"/>
    <col min="13" max="13" width="10.421875" style="26" customWidth="1"/>
    <col min="14" max="14" width="9.421875" style="0" customWidth="1"/>
    <col min="15" max="15" width="8.57421875" style="26" customWidth="1"/>
    <col min="16" max="16" width="9.57421875" style="0" customWidth="1"/>
    <col min="17" max="17" width="9.28125" style="26" customWidth="1"/>
    <col min="18" max="18" width="10.7109375" style="0" customWidth="1"/>
    <col min="19" max="19" width="11.7109375" style="0" customWidth="1"/>
    <col min="20" max="20" width="11.28125" style="0" customWidth="1"/>
  </cols>
  <sheetData>
    <row r="1" spans="1:12" ht="13.5" thickBot="1">
      <c r="A1" s="23" t="s">
        <v>70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</row>
    <row r="2" spans="1:20" ht="23.25" customHeight="1">
      <c r="A2" s="211" t="s">
        <v>0</v>
      </c>
      <c r="B2" s="196" t="s">
        <v>1</v>
      </c>
      <c r="C2" s="198" t="s">
        <v>28</v>
      </c>
      <c r="D2" s="230" t="s">
        <v>55</v>
      </c>
      <c r="E2" s="205" t="s">
        <v>47</v>
      </c>
      <c r="F2" s="206"/>
      <c r="G2" s="205" t="s">
        <v>48</v>
      </c>
      <c r="H2" s="206"/>
      <c r="I2" s="205" t="s">
        <v>33</v>
      </c>
      <c r="J2" s="206"/>
      <c r="K2" s="205" t="s">
        <v>34</v>
      </c>
      <c r="L2" s="206"/>
      <c r="M2" s="228" t="s">
        <v>35</v>
      </c>
      <c r="N2" s="229"/>
      <c r="O2" s="228" t="s">
        <v>36</v>
      </c>
      <c r="P2" s="229"/>
      <c r="Q2" s="228" t="s">
        <v>37</v>
      </c>
      <c r="R2" s="229"/>
      <c r="S2" s="209" t="s">
        <v>7</v>
      </c>
      <c r="T2" s="210"/>
    </row>
    <row r="3" spans="1:20" ht="51" customHeight="1">
      <c r="A3" s="212"/>
      <c r="B3" s="197"/>
      <c r="C3" s="199"/>
      <c r="D3" s="200"/>
      <c r="E3" s="57" t="s">
        <v>78</v>
      </c>
      <c r="F3" s="31" t="s">
        <v>41</v>
      </c>
      <c r="G3" s="57" t="s">
        <v>78</v>
      </c>
      <c r="H3" s="5" t="s">
        <v>41</v>
      </c>
      <c r="I3" s="57" t="s">
        <v>78</v>
      </c>
      <c r="J3" s="5" t="s">
        <v>41</v>
      </c>
      <c r="K3" s="57" t="s">
        <v>78</v>
      </c>
      <c r="L3" s="5" t="s">
        <v>41</v>
      </c>
      <c r="M3" s="57" t="s">
        <v>78</v>
      </c>
      <c r="N3" s="5" t="s">
        <v>41</v>
      </c>
      <c r="O3" s="57" t="s">
        <v>78</v>
      </c>
      <c r="P3" s="5" t="s">
        <v>41</v>
      </c>
      <c r="Q3" s="57" t="s">
        <v>78</v>
      </c>
      <c r="R3" s="5" t="s">
        <v>41</v>
      </c>
      <c r="S3" s="57" t="s">
        <v>78</v>
      </c>
      <c r="T3" s="5" t="s">
        <v>41</v>
      </c>
    </row>
    <row r="4" spans="1:20" ht="50.25" customHeight="1">
      <c r="A4" s="3" t="s">
        <v>18</v>
      </c>
      <c r="B4" s="11" t="s">
        <v>71</v>
      </c>
      <c r="C4" s="51" t="s">
        <v>32</v>
      </c>
      <c r="D4" s="6">
        <v>0.328537022</v>
      </c>
      <c r="E4" s="59">
        <v>46125</v>
      </c>
      <c r="F4" s="35">
        <f>E4*D4</f>
        <v>15153.77013975</v>
      </c>
      <c r="G4" s="59">
        <v>46125</v>
      </c>
      <c r="H4" s="35">
        <f>G4*D4</f>
        <v>15153.77013975</v>
      </c>
      <c r="I4" s="59">
        <v>45510</v>
      </c>
      <c r="J4" s="35">
        <f>I4*D4</f>
        <v>14951.71987122</v>
      </c>
      <c r="K4" s="59">
        <v>49815</v>
      </c>
      <c r="L4" s="58">
        <f>K4*D4</f>
        <v>16366.071750930001</v>
      </c>
      <c r="M4" s="59">
        <v>47355</v>
      </c>
      <c r="N4" s="60">
        <f>M4*D4</f>
        <v>15557.87067681</v>
      </c>
      <c r="O4" s="59">
        <v>47970</v>
      </c>
      <c r="P4" s="60">
        <f>O4*D4</f>
        <v>15759.92094534</v>
      </c>
      <c r="Q4" s="59">
        <v>47970</v>
      </c>
      <c r="R4" s="61">
        <f>Q4*D4</f>
        <v>15759.92094534</v>
      </c>
      <c r="S4" s="59">
        <f aca="true" t="shared" si="0" ref="S4:T8">E4+G4+I4+K4+M4+O4+Q4</f>
        <v>330870</v>
      </c>
      <c r="T4" s="60">
        <f t="shared" si="0"/>
        <v>108703.04446913999</v>
      </c>
    </row>
    <row r="5" spans="1:20" ht="41.25" customHeight="1">
      <c r="A5" s="3" t="s">
        <v>17</v>
      </c>
      <c r="B5" s="11" t="s">
        <v>72</v>
      </c>
      <c r="C5" s="51" t="s">
        <v>32</v>
      </c>
      <c r="D5" s="6">
        <v>0.328537022</v>
      </c>
      <c r="E5" s="59">
        <v>19680</v>
      </c>
      <c r="F5" s="35">
        <f>E5*D5</f>
        <v>6465.60859296</v>
      </c>
      <c r="G5" s="59">
        <v>20500</v>
      </c>
      <c r="H5" s="35">
        <f>G5*D5</f>
        <v>6735.008951</v>
      </c>
      <c r="I5" s="59">
        <v>19680</v>
      </c>
      <c r="J5" s="35">
        <f>I5*D5</f>
        <v>6465.60859296</v>
      </c>
      <c r="K5" s="59">
        <v>21320</v>
      </c>
      <c r="L5" s="58">
        <f>K5*D5</f>
        <v>7004.40930904</v>
      </c>
      <c r="M5" s="59">
        <v>20295</v>
      </c>
      <c r="N5" s="60">
        <f>M5*D5</f>
        <v>6667.65886149</v>
      </c>
      <c r="O5" s="59">
        <v>20500</v>
      </c>
      <c r="P5" s="60">
        <f>O5*D5</f>
        <v>6735.008951</v>
      </c>
      <c r="Q5" s="59">
        <v>20295</v>
      </c>
      <c r="R5" s="61">
        <f>Q5*D5</f>
        <v>6667.65886149</v>
      </c>
      <c r="S5" s="59">
        <f t="shared" si="0"/>
        <v>142270</v>
      </c>
      <c r="T5" s="60">
        <f t="shared" si="0"/>
        <v>46740.962119940006</v>
      </c>
    </row>
    <row r="6" spans="1:20" ht="34.5" customHeight="1">
      <c r="A6" s="3" t="s">
        <v>19</v>
      </c>
      <c r="B6" s="11" t="s">
        <v>73</v>
      </c>
      <c r="C6" s="51" t="s">
        <v>69</v>
      </c>
      <c r="D6" s="6">
        <v>0.328537022</v>
      </c>
      <c r="E6" s="59">
        <v>45630</v>
      </c>
      <c r="F6" s="35">
        <f>E6*D6</f>
        <v>14991.14431386</v>
      </c>
      <c r="G6" s="59">
        <v>49280.4</v>
      </c>
      <c r="H6" s="35">
        <f>G6*D6</f>
        <v>16190.435858968802</v>
      </c>
      <c r="I6" s="59">
        <v>45630</v>
      </c>
      <c r="J6" s="35">
        <f>I6*D6</f>
        <v>14991.14431386</v>
      </c>
      <c r="K6" s="59">
        <v>49280.4</v>
      </c>
      <c r="L6" s="58">
        <f>K6*D6</f>
        <v>16190.435858968802</v>
      </c>
      <c r="M6" s="59">
        <v>47455.2</v>
      </c>
      <c r="N6" s="60">
        <f>M6*D6</f>
        <v>15590.7900864144</v>
      </c>
      <c r="O6" s="59">
        <v>47455.2</v>
      </c>
      <c r="P6" s="60">
        <f>O6*D6</f>
        <v>15590.7900864144</v>
      </c>
      <c r="Q6" s="59">
        <v>47455.2</v>
      </c>
      <c r="R6" s="61">
        <f>Q6*D6</f>
        <v>15590.7900864144</v>
      </c>
      <c r="S6" s="59">
        <f t="shared" si="0"/>
        <v>332186.4</v>
      </c>
      <c r="T6" s="60">
        <f t="shared" si="0"/>
        <v>109135.53060490082</v>
      </c>
    </row>
    <row r="7" spans="1:20" ht="31.5" customHeight="1">
      <c r="A7" s="4" t="s">
        <v>20</v>
      </c>
      <c r="B7" s="18" t="s">
        <v>76</v>
      </c>
      <c r="C7" s="54" t="s">
        <v>74</v>
      </c>
      <c r="D7" s="6">
        <v>0.328537022</v>
      </c>
      <c r="E7" s="59">
        <v>87120</v>
      </c>
      <c r="F7" s="35">
        <f>E7*D7</f>
        <v>28622.14535664</v>
      </c>
      <c r="G7" s="32">
        <v>99000</v>
      </c>
      <c r="H7" s="35">
        <f>G7*D7</f>
        <v>32525.165178000003</v>
      </c>
      <c r="I7" s="32">
        <v>99000</v>
      </c>
      <c r="J7" s="59">
        <f>I7*D7</f>
        <v>32525.165178000003</v>
      </c>
      <c r="K7" s="59">
        <v>102960</v>
      </c>
      <c r="L7" s="58">
        <f>K7*D7</f>
        <v>33826.17178512</v>
      </c>
      <c r="M7" s="59">
        <v>95040</v>
      </c>
      <c r="N7" s="60">
        <f>M7*D7</f>
        <v>31224.15857088</v>
      </c>
      <c r="O7" s="59">
        <v>99000</v>
      </c>
      <c r="P7" s="60">
        <f>O7*D7</f>
        <v>32525.165178000003</v>
      </c>
      <c r="Q7" s="59">
        <v>102960</v>
      </c>
      <c r="R7" s="61">
        <f>Q7*D7</f>
        <v>33826.17178512</v>
      </c>
      <c r="S7" s="59">
        <f t="shared" si="0"/>
        <v>685080</v>
      </c>
      <c r="T7" s="60">
        <f t="shared" si="0"/>
        <v>225074.14303176003</v>
      </c>
    </row>
    <row r="8" spans="1:20" ht="33" customHeight="1">
      <c r="A8" s="4" t="s">
        <v>21</v>
      </c>
      <c r="B8" s="18" t="s">
        <v>75</v>
      </c>
      <c r="C8" s="54" t="s">
        <v>77</v>
      </c>
      <c r="D8" s="6">
        <v>0.328537022</v>
      </c>
      <c r="E8" s="32">
        <v>300115.2</v>
      </c>
      <c r="F8" s="35">
        <f>E8*D8</f>
        <v>98598.95406493441</v>
      </c>
      <c r="G8" s="32">
        <v>341040</v>
      </c>
      <c r="H8" s="35">
        <f>G8*D8</f>
        <v>112044.26598288001</v>
      </c>
      <c r="I8" s="32">
        <v>341040</v>
      </c>
      <c r="J8" s="32">
        <f>I8*D8</f>
        <v>112044.26598288001</v>
      </c>
      <c r="K8" s="32">
        <v>354681.6</v>
      </c>
      <c r="L8" s="58">
        <f>K8*D8</f>
        <v>116526.0366221952</v>
      </c>
      <c r="M8" s="32">
        <v>327398.4</v>
      </c>
      <c r="N8" s="60">
        <f>M8*D8</f>
        <v>107562.4953435648</v>
      </c>
      <c r="O8" s="32">
        <v>341040</v>
      </c>
      <c r="P8" s="60">
        <f>O8*D8</f>
        <v>112044.26598288001</v>
      </c>
      <c r="Q8" s="32">
        <v>354681.6</v>
      </c>
      <c r="R8" s="61">
        <f>Q8*D8</f>
        <v>116526.0366221952</v>
      </c>
      <c r="S8" s="59">
        <f t="shared" si="0"/>
        <v>2359996.8</v>
      </c>
      <c r="T8" s="60">
        <f t="shared" si="0"/>
        <v>775346.3206015297</v>
      </c>
    </row>
    <row r="9" spans="1:20" s="22" customFormat="1" ht="13.5" thickBot="1">
      <c r="A9" s="21"/>
      <c r="B9" s="19" t="s">
        <v>7</v>
      </c>
      <c r="C9" s="24"/>
      <c r="D9" s="24"/>
      <c r="E9" s="24">
        <f>SUM(E4:E8)</f>
        <v>498670.2</v>
      </c>
      <c r="F9" s="33">
        <f>SUM(F4:F8)</f>
        <v>163831.6224681444</v>
      </c>
      <c r="G9" s="33">
        <f aca="true" t="shared" si="1" ref="G9:T9">SUM(G4:G8)</f>
        <v>555945.4</v>
      </c>
      <c r="H9" s="33">
        <f t="shared" si="1"/>
        <v>182648.6461105988</v>
      </c>
      <c r="I9" s="33">
        <f t="shared" si="1"/>
        <v>550860</v>
      </c>
      <c r="J9" s="33">
        <f t="shared" si="1"/>
        <v>180977.90393892</v>
      </c>
      <c r="K9" s="33">
        <f t="shared" si="1"/>
        <v>578057</v>
      </c>
      <c r="L9" s="33">
        <f t="shared" si="1"/>
        <v>189913.125326254</v>
      </c>
      <c r="M9" s="33">
        <f t="shared" si="1"/>
        <v>537543.6000000001</v>
      </c>
      <c r="N9" s="33">
        <f t="shared" si="1"/>
        <v>176602.97353915923</v>
      </c>
      <c r="O9" s="33">
        <f t="shared" si="1"/>
        <v>555965.2</v>
      </c>
      <c r="P9" s="33">
        <f t="shared" si="1"/>
        <v>182655.1511436344</v>
      </c>
      <c r="Q9" s="33">
        <f t="shared" si="1"/>
        <v>573361.8</v>
      </c>
      <c r="R9" s="33">
        <f t="shared" si="1"/>
        <v>188370.5783005596</v>
      </c>
      <c r="S9" s="33">
        <f t="shared" si="1"/>
        <v>3850403.1999999997</v>
      </c>
      <c r="T9" s="33">
        <f t="shared" si="1"/>
        <v>1265000.0008272706</v>
      </c>
    </row>
  </sheetData>
  <sheetProtection/>
  <mergeCells count="12">
    <mergeCell ref="S2:T2"/>
    <mergeCell ref="I2:J2"/>
    <mergeCell ref="K2:L2"/>
    <mergeCell ref="M2:N2"/>
    <mergeCell ref="O2:P2"/>
    <mergeCell ref="Q2:R2"/>
    <mergeCell ref="A2:A3"/>
    <mergeCell ref="B2:B3"/>
    <mergeCell ref="C2:C3"/>
    <mergeCell ref="D2:D3"/>
    <mergeCell ref="E2:F2"/>
    <mergeCell ref="G2:H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8"/>
  <sheetViews>
    <sheetView view="pageBreakPreview" zoomScale="112" zoomScaleSheetLayoutView="112" zoomScalePageLayoutView="0" workbookViewId="0" topLeftCell="A2">
      <selection activeCell="H13" sqref="H13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19.140625" style="8" customWidth="1"/>
    <col min="4" max="4" width="8.140625" style="8" customWidth="1"/>
    <col min="5" max="5" width="7.140625" style="0" customWidth="1"/>
    <col min="6" max="6" width="11.421875" style="20" customWidth="1"/>
    <col min="7" max="7" width="7.421875" style="0" customWidth="1"/>
    <col min="8" max="8" width="10.8515625" style="0" customWidth="1"/>
    <col min="9" max="9" width="7.8515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6" customWidth="1"/>
    <col min="14" max="14" width="9.421875" style="0" customWidth="1"/>
    <col min="15" max="15" width="7.8515625" style="26" customWidth="1"/>
    <col min="16" max="16" width="10.421875" style="0" customWidth="1"/>
    <col min="17" max="17" width="8.7109375" style="26" customWidth="1"/>
    <col min="18" max="18" width="11.140625" style="0" customWidth="1"/>
    <col min="19" max="19" width="7.421875" style="26" customWidth="1"/>
    <col min="20" max="20" width="10.421875" style="0" customWidth="1"/>
    <col min="22" max="22" width="9.57421875" style="0" bestFit="1" customWidth="1"/>
    <col min="24" max="24" width="9.57421875" style="0" bestFit="1" customWidth="1"/>
    <col min="26" max="26" width="10.421875" style="0" bestFit="1" customWidth="1"/>
    <col min="28" max="28" width="9.57421875" style="0" bestFit="1" customWidth="1"/>
    <col min="30" max="30" width="12.421875" style="0" customWidth="1"/>
  </cols>
  <sheetData>
    <row r="1" spans="1:12" ht="13.5" thickBot="1">
      <c r="A1" s="23" t="s">
        <v>68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</row>
    <row r="2" spans="1:30" ht="23.25" customHeight="1">
      <c r="A2" s="211" t="s">
        <v>0</v>
      </c>
      <c r="B2" s="196" t="s">
        <v>1</v>
      </c>
      <c r="C2" s="198" t="s">
        <v>28</v>
      </c>
      <c r="D2" s="230" t="s">
        <v>55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201" t="s">
        <v>34</v>
      </c>
      <c r="R2" s="202"/>
      <c r="S2" s="201" t="s">
        <v>35</v>
      </c>
      <c r="T2" s="202"/>
      <c r="U2" s="203" t="s">
        <v>36</v>
      </c>
      <c r="V2" s="204"/>
      <c r="W2" s="201" t="s">
        <v>37</v>
      </c>
      <c r="X2" s="202"/>
      <c r="Y2" s="201" t="s">
        <v>38</v>
      </c>
      <c r="Z2" s="202"/>
      <c r="AA2" s="201" t="s">
        <v>39</v>
      </c>
      <c r="AB2" s="202"/>
      <c r="AC2" s="209" t="s">
        <v>7</v>
      </c>
      <c r="AD2" s="210"/>
    </row>
    <row r="3" spans="1:30" ht="42.75" customHeight="1">
      <c r="A3" s="212"/>
      <c r="B3" s="197"/>
      <c r="C3" s="199"/>
      <c r="D3" s="200"/>
      <c r="E3" s="10" t="s">
        <v>40</v>
      </c>
      <c r="F3" s="31" t="s">
        <v>41</v>
      </c>
      <c r="G3" s="10" t="s">
        <v>40</v>
      </c>
      <c r="H3" s="5" t="s">
        <v>41</v>
      </c>
      <c r="I3" s="10" t="s">
        <v>40</v>
      </c>
      <c r="J3" s="5" t="s">
        <v>41</v>
      </c>
      <c r="K3" s="10" t="s">
        <v>40</v>
      </c>
      <c r="L3" s="5" t="s">
        <v>41</v>
      </c>
      <c r="M3" s="27" t="s">
        <v>40</v>
      </c>
      <c r="N3" s="5" t="s">
        <v>41</v>
      </c>
      <c r="O3" s="27" t="s">
        <v>40</v>
      </c>
      <c r="P3" s="5" t="s">
        <v>41</v>
      </c>
      <c r="Q3" s="27" t="s">
        <v>40</v>
      </c>
      <c r="R3" s="5" t="s">
        <v>41</v>
      </c>
      <c r="S3" s="27" t="s">
        <v>40</v>
      </c>
      <c r="T3" s="5" t="s">
        <v>41</v>
      </c>
      <c r="U3" s="10" t="s">
        <v>40</v>
      </c>
      <c r="V3" s="5" t="s">
        <v>41</v>
      </c>
      <c r="W3" s="27" t="s">
        <v>40</v>
      </c>
      <c r="X3" s="5" t="s">
        <v>41</v>
      </c>
      <c r="Y3" s="27" t="s">
        <v>40</v>
      </c>
      <c r="Z3" s="5" t="s">
        <v>41</v>
      </c>
      <c r="AA3" s="27" t="s">
        <v>40</v>
      </c>
      <c r="AB3" s="5" t="s">
        <v>41</v>
      </c>
      <c r="AC3" s="27" t="s">
        <v>40</v>
      </c>
      <c r="AD3" s="5" t="s">
        <v>41</v>
      </c>
    </row>
    <row r="4" spans="1:30" ht="30.75" customHeight="1">
      <c r="A4" s="3" t="s">
        <v>18</v>
      </c>
      <c r="B4" s="11" t="s">
        <v>54</v>
      </c>
      <c r="C4" s="51" t="s">
        <v>69</v>
      </c>
      <c r="D4" s="6">
        <v>21.63565556</v>
      </c>
      <c r="E4" s="1">
        <v>172</v>
      </c>
      <c r="F4" s="35">
        <f>E4*D4</f>
        <v>3721.33275632</v>
      </c>
      <c r="G4" s="1">
        <v>166</v>
      </c>
      <c r="H4" s="36">
        <f>G4*D4</f>
        <v>3591.51882296</v>
      </c>
      <c r="I4" s="1">
        <v>178</v>
      </c>
      <c r="J4" s="36">
        <f>I4*D4</f>
        <v>3851.14668968</v>
      </c>
      <c r="K4" s="1">
        <v>120</v>
      </c>
      <c r="L4" s="37">
        <f>K4*D4</f>
        <v>2596.2786672</v>
      </c>
      <c r="M4" s="14">
        <v>116</v>
      </c>
      <c r="N4" s="39">
        <f>M4*D4</f>
        <v>2509.73604496</v>
      </c>
      <c r="O4" s="14">
        <v>120</v>
      </c>
      <c r="P4" s="39">
        <f>O4*D4</f>
        <v>2596.2786672</v>
      </c>
      <c r="Q4" s="14">
        <v>124</v>
      </c>
      <c r="R4" s="40">
        <f>Q4*D4</f>
        <v>2682.82128944</v>
      </c>
      <c r="S4" s="14">
        <v>124</v>
      </c>
      <c r="T4" s="39">
        <f>S4*D4</f>
        <v>2682.82128944</v>
      </c>
      <c r="U4" s="1">
        <v>120</v>
      </c>
      <c r="V4" s="37">
        <f>U4*D4</f>
        <v>2596.2786672</v>
      </c>
      <c r="W4" s="14">
        <v>124</v>
      </c>
      <c r="X4" s="39">
        <f>W4*D4</f>
        <v>2682.82128944</v>
      </c>
      <c r="Y4" s="14">
        <v>170</v>
      </c>
      <c r="Z4" s="39">
        <f>Y4*D4</f>
        <v>3678.0614452</v>
      </c>
      <c r="AA4" s="14">
        <v>176</v>
      </c>
      <c r="AB4" s="40">
        <f>AA4*D4</f>
        <v>3807.87537856</v>
      </c>
      <c r="AC4" s="14">
        <f aca="true" t="shared" si="0" ref="AC4:AD6">E4+G4+I4+K4+M4+O4+Q4+S4+U4+W4+Y4+AA4</f>
        <v>1710</v>
      </c>
      <c r="AD4" s="39">
        <f t="shared" si="0"/>
        <v>36996.9710076</v>
      </c>
    </row>
    <row r="5" spans="1:30" ht="41.25" customHeight="1">
      <c r="A5" s="3" t="s">
        <v>17</v>
      </c>
      <c r="B5" s="11" t="s">
        <v>56</v>
      </c>
      <c r="C5" s="6" t="s">
        <v>30</v>
      </c>
      <c r="D5" s="6">
        <v>21.63565556</v>
      </c>
      <c r="E5" s="1">
        <v>124</v>
      </c>
      <c r="F5" s="35">
        <f>E5*D5</f>
        <v>2682.82128944</v>
      </c>
      <c r="G5" s="1">
        <v>116</v>
      </c>
      <c r="H5" s="36">
        <f>G5*D5</f>
        <v>2509.73604496</v>
      </c>
      <c r="I5" s="1">
        <v>124</v>
      </c>
      <c r="J5" s="36">
        <f>I5*D5</f>
        <v>2682.82128944</v>
      </c>
      <c r="K5" s="1">
        <v>120</v>
      </c>
      <c r="L5" s="37">
        <f>K5*D5</f>
        <v>2596.2786672</v>
      </c>
      <c r="M5" s="14">
        <v>116</v>
      </c>
      <c r="N5" s="39">
        <f>M5*D5</f>
        <v>2509.73604496</v>
      </c>
      <c r="O5" s="14">
        <v>120</v>
      </c>
      <c r="P5" s="39">
        <f>O5*D5</f>
        <v>2596.2786672</v>
      </c>
      <c r="Q5" s="14">
        <v>124</v>
      </c>
      <c r="R5" s="40">
        <f>Q5*D5</f>
        <v>2682.82128944</v>
      </c>
      <c r="S5" s="14">
        <v>124</v>
      </c>
      <c r="T5" s="39">
        <f>S5*D5</f>
        <v>2682.82128944</v>
      </c>
      <c r="U5" s="1">
        <v>120</v>
      </c>
      <c r="V5" s="37">
        <f>U5*D5</f>
        <v>2596.2786672</v>
      </c>
      <c r="W5" s="14">
        <v>124</v>
      </c>
      <c r="X5" s="39">
        <f>W5*D5</f>
        <v>2682.82128944</v>
      </c>
      <c r="Y5" s="14">
        <v>120</v>
      </c>
      <c r="Z5" s="39">
        <f>Y5*D5</f>
        <v>2596.2786672</v>
      </c>
      <c r="AA5" s="14">
        <v>124</v>
      </c>
      <c r="AB5" s="40">
        <f>AA5*D5</f>
        <v>2682.82128944</v>
      </c>
      <c r="AC5" s="14">
        <f t="shared" si="0"/>
        <v>1456</v>
      </c>
      <c r="AD5" s="39">
        <f t="shared" si="0"/>
        <v>31501.514495359996</v>
      </c>
    </row>
    <row r="6" spans="1:30" ht="30.75" customHeight="1">
      <c r="A6" s="3" t="s">
        <v>19</v>
      </c>
      <c r="B6" s="11" t="s">
        <v>57</v>
      </c>
      <c r="C6" s="6" t="s">
        <v>30</v>
      </c>
      <c r="D6" s="6">
        <v>21.63565556</v>
      </c>
      <c r="E6" s="1">
        <v>124</v>
      </c>
      <c r="F6" s="35">
        <f>E6*D6</f>
        <v>2682.82128944</v>
      </c>
      <c r="G6" s="1">
        <v>116</v>
      </c>
      <c r="H6" s="36">
        <f>G6*D6</f>
        <v>2509.73604496</v>
      </c>
      <c r="I6" s="1">
        <v>124</v>
      </c>
      <c r="J6" s="36">
        <f>I6*D6</f>
        <v>2682.82128944</v>
      </c>
      <c r="K6" s="1">
        <v>120</v>
      </c>
      <c r="L6" s="37">
        <f>K6*D6</f>
        <v>2596.2786672</v>
      </c>
      <c r="M6" s="14">
        <v>116</v>
      </c>
      <c r="N6" s="39">
        <f>M6*D6</f>
        <v>2509.73604496</v>
      </c>
      <c r="O6" s="14">
        <v>120</v>
      </c>
      <c r="P6" s="39">
        <f>O6*D6</f>
        <v>2596.2786672</v>
      </c>
      <c r="Q6" s="14">
        <v>124</v>
      </c>
      <c r="R6" s="40">
        <f>Q6*D6</f>
        <v>2682.82128944</v>
      </c>
      <c r="S6" s="14">
        <v>124</v>
      </c>
      <c r="T6" s="39">
        <f>S6*D6</f>
        <v>2682.82128944</v>
      </c>
      <c r="U6" s="1">
        <v>120</v>
      </c>
      <c r="V6" s="37">
        <f>U6*D6</f>
        <v>2596.2786672</v>
      </c>
      <c r="W6" s="14">
        <v>124</v>
      </c>
      <c r="X6" s="39">
        <f>W6*D6</f>
        <v>2682.82128944</v>
      </c>
      <c r="Y6" s="14">
        <v>120</v>
      </c>
      <c r="Z6" s="39">
        <f>Y6*D6</f>
        <v>2596.2786672</v>
      </c>
      <c r="AA6" s="14">
        <v>124</v>
      </c>
      <c r="AB6" s="40">
        <f>AA6*D6</f>
        <v>2682.82128944</v>
      </c>
      <c r="AC6" s="14">
        <f t="shared" si="0"/>
        <v>1456</v>
      </c>
      <c r="AD6" s="39">
        <f t="shared" si="0"/>
        <v>31501.514495359996</v>
      </c>
    </row>
    <row r="7" spans="1:30" ht="0.75" customHeight="1" hidden="1">
      <c r="A7" s="4"/>
      <c r="B7" s="18"/>
      <c r="C7" s="7"/>
      <c r="D7" s="6">
        <v>71.9043293975</v>
      </c>
      <c r="E7" s="1">
        <f>C7*D7</f>
        <v>0</v>
      </c>
      <c r="F7" s="32"/>
      <c r="G7" s="2"/>
      <c r="H7" s="1"/>
      <c r="I7" s="2"/>
      <c r="J7" s="1">
        <f>I7*D7</f>
        <v>0</v>
      </c>
      <c r="K7" s="1"/>
      <c r="L7" s="12"/>
      <c r="M7" s="14"/>
      <c r="N7" s="13"/>
      <c r="O7" s="14"/>
      <c r="P7" s="13"/>
      <c r="Q7" s="14"/>
      <c r="R7" s="13"/>
      <c r="S7" s="14"/>
      <c r="T7" s="13"/>
      <c r="U7" s="1"/>
      <c r="V7" s="12"/>
      <c r="W7" s="14"/>
      <c r="X7" s="13"/>
      <c r="Y7" s="14"/>
      <c r="Z7" s="13"/>
      <c r="AA7" s="14"/>
      <c r="AB7" s="40">
        <f>AA7*D7</f>
        <v>0</v>
      </c>
      <c r="AC7" s="14"/>
      <c r="AD7" s="16">
        <f>F7+H7+J7+L7+N7+P7+R7+T7+V7+X7+Z7+AB7</f>
        <v>0</v>
      </c>
    </row>
    <row r="8" spans="1:30" s="22" customFormat="1" ht="13.5" thickBot="1">
      <c r="A8" s="21"/>
      <c r="B8" s="19" t="s">
        <v>7</v>
      </c>
      <c r="C8" s="24"/>
      <c r="D8" s="24"/>
      <c r="E8" s="24">
        <f aca="true" t="shared" si="1" ref="E8:AC8">SUM(E4:E7)</f>
        <v>420</v>
      </c>
      <c r="F8" s="33">
        <f t="shared" si="1"/>
        <v>9086.9753352</v>
      </c>
      <c r="G8" s="24">
        <f t="shared" si="1"/>
        <v>398</v>
      </c>
      <c r="H8" s="38">
        <f t="shared" si="1"/>
        <v>8610.990912879999</v>
      </c>
      <c r="I8" s="24">
        <f t="shared" si="1"/>
        <v>426</v>
      </c>
      <c r="J8" s="24">
        <f t="shared" si="1"/>
        <v>9216.78926856</v>
      </c>
      <c r="K8" s="24">
        <f t="shared" si="1"/>
        <v>360</v>
      </c>
      <c r="L8" s="24">
        <f t="shared" si="1"/>
        <v>7788.836001600001</v>
      </c>
      <c r="M8" s="24">
        <f t="shared" si="1"/>
        <v>348</v>
      </c>
      <c r="N8" s="24">
        <f t="shared" si="1"/>
        <v>7529.20813488</v>
      </c>
      <c r="O8" s="24">
        <f t="shared" si="1"/>
        <v>360</v>
      </c>
      <c r="P8" s="24">
        <f t="shared" si="1"/>
        <v>7788.836001600001</v>
      </c>
      <c r="Q8" s="24">
        <f t="shared" si="1"/>
        <v>372</v>
      </c>
      <c r="R8" s="38">
        <f t="shared" si="1"/>
        <v>8048.463868319999</v>
      </c>
      <c r="S8" s="24">
        <f t="shared" si="1"/>
        <v>372</v>
      </c>
      <c r="T8" s="38">
        <f t="shared" si="1"/>
        <v>8048.463868319999</v>
      </c>
      <c r="U8" s="24">
        <f t="shared" si="1"/>
        <v>360</v>
      </c>
      <c r="V8" s="24">
        <f t="shared" si="1"/>
        <v>7788.836001600001</v>
      </c>
      <c r="W8" s="24">
        <f t="shared" si="1"/>
        <v>372</v>
      </c>
      <c r="X8" s="24">
        <f t="shared" si="1"/>
        <v>8048.463868319999</v>
      </c>
      <c r="Y8" s="24">
        <f t="shared" si="1"/>
        <v>410</v>
      </c>
      <c r="Z8" s="38">
        <f t="shared" si="1"/>
        <v>8870.618779600001</v>
      </c>
      <c r="AA8" s="24">
        <f t="shared" si="1"/>
        <v>424</v>
      </c>
      <c r="AB8" s="24">
        <f t="shared" si="1"/>
        <v>9173.51795744</v>
      </c>
      <c r="AC8" s="24">
        <f t="shared" si="1"/>
        <v>4622</v>
      </c>
      <c r="AD8" s="16">
        <f>F8+H8+J8+L8+N8+P8+R8+T8+V8+X8+Z8+AB8</f>
        <v>99999.99999832001</v>
      </c>
    </row>
  </sheetData>
  <sheetProtection/>
  <mergeCells count="17">
    <mergeCell ref="S2:T2"/>
    <mergeCell ref="A2:A3"/>
    <mergeCell ref="B2:B3"/>
    <mergeCell ref="C2:C3"/>
    <mergeCell ref="D2:D3"/>
    <mergeCell ref="E2:F2"/>
    <mergeCell ref="G2:H2"/>
    <mergeCell ref="U2:V2"/>
    <mergeCell ref="W2:X2"/>
    <mergeCell ref="Y2:Z2"/>
    <mergeCell ref="AA2:AB2"/>
    <mergeCell ref="AC2:AD2"/>
    <mergeCell ref="I2:J2"/>
    <mergeCell ref="K2:L2"/>
    <mergeCell ref="M2:N2"/>
    <mergeCell ref="O2:P2"/>
    <mergeCell ref="Q2:R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112" zoomScaleSheetLayoutView="112" zoomScalePageLayoutView="0" workbookViewId="0" topLeftCell="A16">
      <selection activeCell="D19" sqref="D19"/>
    </sheetView>
  </sheetViews>
  <sheetFormatPr defaultColWidth="9.140625" defaultRowHeight="12.75"/>
  <cols>
    <col min="1" max="1" width="4.140625" style="0" customWidth="1"/>
    <col min="2" max="2" width="28.00390625" style="20" customWidth="1"/>
    <col min="3" max="3" width="15.140625" style="8" customWidth="1"/>
    <col min="4" max="5" width="9.7109375" style="8" customWidth="1"/>
    <col min="6" max="6" width="10.421875" style="8" customWidth="1"/>
    <col min="7" max="7" width="10.00390625" style="8" customWidth="1"/>
    <col min="8" max="8" width="9.140625" style="8" customWidth="1"/>
    <col min="9" max="10" width="9.421875" style="0" customWidth="1"/>
    <col min="11" max="12" width="9.140625" style="0" customWidth="1"/>
    <col min="13" max="13" width="9.00390625" style="0" customWidth="1"/>
    <col min="14" max="14" width="9.7109375" style="0" customWidth="1"/>
    <col min="15" max="15" width="8.421875" style="0" customWidth="1"/>
    <col min="16" max="16" width="10.8515625" style="0" customWidth="1"/>
    <col min="17" max="17" width="11.140625" style="26" customWidth="1"/>
    <col min="18" max="18" width="8.421875" style="0" customWidth="1"/>
    <col min="19" max="19" width="7.8515625" style="26" customWidth="1"/>
    <col min="20" max="20" width="7.8515625" style="0" customWidth="1"/>
    <col min="21" max="21" width="7.28125" style="26" customWidth="1"/>
    <col min="22" max="22" width="8.00390625" style="0" customWidth="1"/>
    <col min="23" max="23" width="7.421875" style="26" customWidth="1"/>
  </cols>
  <sheetData>
    <row r="1" spans="1:16" ht="36.75" customHeight="1" thickBot="1">
      <c r="A1" s="86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 t="s">
        <v>51</v>
      </c>
      <c r="O1" s="190" t="s">
        <v>52</v>
      </c>
      <c r="P1" s="190"/>
    </row>
    <row r="2" spans="1:23" ht="23.25" customHeight="1">
      <c r="A2" s="211" t="s">
        <v>0</v>
      </c>
      <c r="B2" s="196" t="s">
        <v>1</v>
      </c>
      <c r="C2" s="247" t="s">
        <v>28</v>
      </c>
      <c r="D2" s="247" t="s">
        <v>44</v>
      </c>
      <c r="E2" s="247" t="s">
        <v>45</v>
      </c>
      <c r="F2" s="247" t="s">
        <v>46</v>
      </c>
      <c r="G2" s="247" t="s">
        <v>47</v>
      </c>
      <c r="H2" s="247" t="s">
        <v>48</v>
      </c>
      <c r="I2" s="247" t="s">
        <v>33</v>
      </c>
      <c r="J2" s="247" t="s">
        <v>34</v>
      </c>
      <c r="K2" s="247" t="s">
        <v>35</v>
      </c>
      <c r="L2" s="247" t="s">
        <v>36</v>
      </c>
      <c r="M2" s="247" t="s">
        <v>37</v>
      </c>
      <c r="N2" s="247" t="s">
        <v>38</v>
      </c>
      <c r="O2" s="247" t="s">
        <v>39</v>
      </c>
      <c r="P2" s="249" t="s">
        <v>43</v>
      </c>
      <c r="Q2"/>
      <c r="S2"/>
      <c r="U2"/>
      <c r="W2"/>
    </row>
    <row r="3" spans="1:23" ht="27.75" customHeight="1">
      <c r="A3" s="212"/>
      <c r="B3" s="19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1"/>
      <c r="Q3"/>
      <c r="S3"/>
      <c r="U3"/>
      <c r="W3"/>
    </row>
    <row r="4" spans="1:23" ht="30.75" customHeight="1">
      <c r="A4" s="3" t="s">
        <v>18</v>
      </c>
      <c r="B4" s="11" t="s">
        <v>2</v>
      </c>
      <c r="C4" s="51" t="s">
        <v>31</v>
      </c>
      <c r="D4" s="11">
        <v>21109.31</v>
      </c>
      <c r="E4" s="11">
        <v>19323.95</v>
      </c>
      <c r="F4" s="11">
        <v>20479.18</v>
      </c>
      <c r="G4" s="11">
        <v>20269.14</v>
      </c>
      <c r="H4" s="11">
        <v>20689.23</v>
      </c>
      <c r="I4" s="59">
        <v>20164.12</v>
      </c>
      <c r="J4" s="84">
        <v>21109.31</v>
      </c>
      <c r="K4" s="59">
        <v>20584.21</v>
      </c>
      <c r="L4" s="84">
        <v>20374.16</v>
      </c>
      <c r="M4" s="59">
        <v>20689.23</v>
      </c>
      <c r="N4" s="84">
        <v>20269.14</v>
      </c>
      <c r="O4" s="59">
        <v>21004.29</v>
      </c>
      <c r="P4" s="41">
        <f>SUM(D4:O4)</f>
        <v>246065.27</v>
      </c>
      <c r="Q4"/>
      <c r="S4"/>
      <c r="U4"/>
      <c r="W4"/>
    </row>
    <row r="5" spans="1:23" ht="41.25" customHeight="1">
      <c r="A5" s="3" t="s">
        <v>17</v>
      </c>
      <c r="B5" s="17" t="s">
        <v>16</v>
      </c>
      <c r="C5" s="52" t="s">
        <v>32</v>
      </c>
      <c r="D5" s="59">
        <v>15123.09</v>
      </c>
      <c r="E5" s="59">
        <v>15753.22</v>
      </c>
      <c r="F5" s="59">
        <v>17013.47</v>
      </c>
      <c r="G5" s="59">
        <v>15753.22</v>
      </c>
      <c r="H5" s="59">
        <v>15753.22</v>
      </c>
      <c r="I5" s="59">
        <v>15543.18</v>
      </c>
      <c r="J5" s="84">
        <v>17013.48</v>
      </c>
      <c r="K5" s="59">
        <v>16173.3</v>
      </c>
      <c r="L5" s="84">
        <v>16383.35</v>
      </c>
      <c r="M5" s="59">
        <v>16383.35</v>
      </c>
      <c r="N5" s="84">
        <v>15753.22</v>
      </c>
      <c r="O5" s="59">
        <v>16383.35</v>
      </c>
      <c r="P5" s="41">
        <f aca="true" t="shared" si="0" ref="P5:P19">SUM(D5:O5)</f>
        <v>193029.45</v>
      </c>
      <c r="Q5"/>
      <c r="S5"/>
      <c r="U5"/>
      <c r="W5"/>
    </row>
    <row r="6" spans="1:23" ht="30.75" customHeight="1">
      <c r="A6" s="3" t="s">
        <v>19</v>
      </c>
      <c r="B6" s="11" t="s">
        <v>11</v>
      </c>
      <c r="C6" s="52" t="s">
        <v>30</v>
      </c>
      <c r="D6" s="59">
        <v>10082.06</v>
      </c>
      <c r="E6" s="59">
        <v>10502.14</v>
      </c>
      <c r="F6" s="59">
        <v>11342.32</v>
      </c>
      <c r="G6" s="59">
        <v>10502.15</v>
      </c>
      <c r="H6" s="59">
        <v>9661.97</v>
      </c>
      <c r="I6" s="59">
        <v>10082.06</v>
      </c>
      <c r="J6" s="84">
        <v>11342.32</v>
      </c>
      <c r="K6" s="59">
        <v>10502.15</v>
      </c>
      <c r="L6" s="84">
        <v>10922.23</v>
      </c>
      <c r="M6" s="59">
        <v>10922.23</v>
      </c>
      <c r="N6" s="84">
        <v>10502.15</v>
      </c>
      <c r="O6" s="59">
        <v>10922.23</v>
      </c>
      <c r="P6" s="41">
        <f t="shared" si="0"/>
        <v>127286.00999999997</v>
      </c>
      <c r="Q6"/>
      <c r="S6"/>
      <c r="U6"/>
      <c r="W6"/>
    </row>
    <row r="7" spans="1:23" ht="29.25" customHeight="1">
      <c r="A7" s="3" t="s">
        <v>20</v>
      </c>
      <c r="B7" s="11" t="s">
        <v>8</v>
      </c>
      <c r="C7" s="52" t="s">
        <v>32</v>
      </c>
      <c r="D7" s="59">
        <v>18063.69</v>
      </c>
      <c r="E7" s="59">
        <v>17433.56</v>
      </c>
      <c r="F7" s="59">
        <v>18693.82</v>
      </c>
      <c r="G7" s="59">
        <v>22264.55</v>
      </c>
      <c r="H7" s="59">
        <v>23104.72</v>
      </c>
      <c r="I7" s="59">
        <v>22264.55</v>
      </c>
      <c r="J7" s="84">
        <v>23524.81</v>
      </c>
      <c r="K7" s="59">
        <v>22894.68</v>
      </c>
      <c r="L7" s="84">
        <v>22684.63</v>
      </c>
      <c r="M7" s="59">
        <v>22894.68</v>
      </c>
      <c r="N7" s="84">
        <v>17853.65</v>
      </c>
      <c r="O7" s="59">
        <v>18483.77</v>
      </c>
      <c r="P7" s="41">
        <f t="shared" si="0"/>
        <v>250161.11</v>
      </c>
      <c r="Q7"/>
      <c r="S7"/>
      <c r="U7"/>
      <c r="W7"/>
    </row>
    <row r="8" spans="1:23" ht="30.75" customHeight="1">
      <c r="A8" s="3" t="s">
        <v>21</v>
      </c>
      <c r="B8" s="17" t="s">
        <v>12</v>
      </c>
      <c r="C8" s="52" t="s">
        <v>62</v>
      </c>
      <c r="D8" s="59">
        <v>10082.06</v>
      </c>
      <c r="E8" s="59">
        <v>10502.14</v>
      </c>
      <c r="F8" s="59">
        <v>11342.32</v>
      </c>
      <c r="G8" s="59">
        <v>10502.15</v>
      </c>
      <c r="H8" s="59">
        <v>9661.97</v>
      </c>
      <c r="I8" s="59">
        <v>10082.06</v>
      </c>
      <c r="J8" s="84">
        <v>11342.32</v>
      </c>
      <c r="K8" s="59">
        <v>10502.15</v>
      </c>
      <c r="L8" s="84">
        <v>10922.23</v>
      </c>
      <c r="M8" s="59">
        <v>10922.23</v>
      </c>
      <c r="N8" s="84">
        <v>10502.15</v>
      </c>
      <c r="O8" s="59">
        <v>10922.23</v>
      </c>
      <c r="P8" s="41">
        <f t="shared" si="0"/>
        <v>127286.00999999997</v>
      </c>
      <c r="Q8"/>
      <c r="S8"/>
      <c r="U8"/>
      <c r="W8"/>
    </row>
    <row r="9" spans="1:23" ht="30.75" customHeight="1">
      <c r="A9" s="3" t="s">
        <v>22</v>
      </c>
      <c r="B9" s="17" t="s">
        <v>13</v>
      </c>
      <c r="C9" s="52" t="s">
        <v>30</v>
      </c>
      <c r="D9" s="59">
        <v>13022.66</v>
      </c>
      <c r="E9" s="59">
        <v>12182.49</v>
      </c>
      <c r="F9" s="59">
        <v>13022.66</v>
      </c>
      <c r="G9" s="59">
        <v>12602.57</v>
      </c>
      <c r="H9" s="59">
        <v>12182.49</v>
      </c>
      <c r="I9" s="59">
        <v>12602.57</v>
      </c>
      <c r="J9" s="84">
        <v>13022.66</v>
      </c>
      <c r="K9" s="59">
        <v>13022.66</v>
      </c>
      <c r="L9" s="84">
        <v>12602.58</v>
      </c>
      <c r="M9" s="59">
        <v>13022.66</v>
      </c>
      <c r="N9" s="84">
        <v>12602.57</v>
      </c>
      <c r="O9" s="59">
        <v>13022.66</v>
      </c>
      <c r="P9" s="41">
        <f t="shared" si="0"/>
        <v>152911.23</v>
      </c>
      <c r="Q9"/>
      <c r="S9"/>
      <c r="U9"/>
      <c r="W9"/>
    </row>
    <row r="10" spans="1:23" ht="30.75" customHeight="1">
      <c r="A10" s="3" t="s">
        <v>23</v>
      </c>
      <c r="B10" s="17" t="s">
        <v>14</v>
      </c>
      <c r="C10" s="52" t="s">
        <v>30</v>
      </c>
      <c r="D10" s="59">
        <v>13022.66</v>
      </c>
      <c r="E10" s="59">
        <v>11762.4</v>
      </c>
      <c r="F10" s="59">
        <v>13022.66</v>
      </c>
      <c r="G10" s="59">
        <v>12602.57</v>
      </c>
      <c r="H10" s="59">
        <v>12182.49</v>
      </c>
      <c r="I10" s="59">
        <v>12602.57</v>
      </c>
      <c r="J10" s="84">
        <v>13022.66</v>
      </c>
      <c r="K10" s="59">
        <v>13022.66</v>
      </c>
      <c r="L10" s="84">
        <v>12602.58</v>
      </c>
      <c r="M10" s="59">
        <v>13022.66</v>
      </c>
      <c r="N10" s="84">
        <v>12602.57</v>
      </c>
      <c r="O10" s="59">
        <v>13022.66</v>
      </c>
      <c r="P10" s="41">
        <f t="shared" si="0"/>
        <v>152491.14</v>
      </c>
      <c r="Q10"/>
      <c r="S10"/>
      <c r="U10"/>
      <c r="W10"/>
    </row>
    <row r="11" spans="1:23" ht="30.75" customHeight="1">
      <c r="A11" s="3" t="s">
        <v>24</v>
      </c>
      <c r="B11" s="11" t="s">
        <v>3</v>
      </c>
      <c r="C11" s="52" t="s">
        <v>62</v>
      </c>
      <c r="D11" s="59">
        <v>18798.84</v>
      </c>
      <c r="E11" s="59">
        <v>18063.69</v>
      </c>
      <c r="F11" s="59">
        <v>20059.1</v>
      </c>
      <c r="G11" s="59">
        <v>19008.88</v>
      </c>
      <c r="H11" s="59">
        <v>17328.54</v>
      </c>
      <c r="I11" s="59">
        <v>18483.78</v>
      </c>
      <c r="J11" s="84">
        <v>20269.14</v>
      </c>
      <c r="K11" s="59">
        <v>19113.91</v>
      </c>
      <c r="L11" s="84">
        <v>19533.99</v>
      </c>
      <c r="M11" s="59">
        <v>19639.01</v>
      </c>
      <c r="N11" s="84">
        <v>19008.88</v>
      </c>
      <c r="O11" s="59">
        <v>19744.03</v>
      </c>
      <c r="P11" s="41">
        <f t="shared" si="0"/>
        <v>229051.78999999998</v>
      </c>
      <c r="Q11"/>
      <c r="S11"/>
      <c r="U11"/>
      <c r="W11"/>
    </row>
    <row r="12" spans="1:23" ht="35.25" customHeight="1">
      <c r="A12" s="3" t="s">
        <v>25</v>
      </c>
      <c r="B12" s="11" t="s">
        <v>4</v>
      </c>
      <c r="C12" s="6" t="s">
        <v>30</v>
      </c>
      <c r="D12" s="59">
        <v>19533.99</v>
      </c>
      <c r="E12" s="59">
        <v>18273.73</v>
      </c>
      <c r="F12" s="59">
        <v>19533.99</v>
      </c>
      <c r="G12" s="59">
        <v>18903.86</v>
      </c>
      <c r="H12" s="59">
        <v>18273.73</v>
      </c>
      <c r="I12" s="59">
        <v>18903.86</v>
      </c>
      <c r="J12" s="84">
        <v>19533.99</v>
      </c>
      <c r="K12" s="59">
        <v>19533.99</v>
      </c>
      <c r="L12" s="84">
        <v>18903.86</v>
      </c>
      <c r="M12" s="59">
        <v>19533.99</v>
      </c>
      <c r="N12" s="84">
        <v>18903.86</v>
      </c>
      <c r="O12" s="59">
        <v>19534</v>
      </c>
      <c r="P12" s="41">
        <f t="shared" si="0"/>
        <v>229366.84999999998</v>
      </c>
      <c r="Q12"/>
      <c r="S12"/>
      <c r="U12"/>
      <c r="W12"/>
    </row>
    <row r="13" spans="1:23" ht="35.25" customHeight="1">
      <c r="A13" s="3" t="s">
        <v>26</v>
      </c>
      <c r="B13" s="11" t="s">
        <v>60</v>
      </c>
      <c r="C13" s="52" t="s">
        <v>62</v>
      </c>
      <c r="D13" s="59">
        <v>5881.2</v>
      </c>
      <c r="E13" s="59">
        <v>5041.03</v>
      </c>
      <c r="F13" s="59">
        <v>5251.07</v>
      </c>
      <c r="G13" s="59">
        <v>5461.12</v>
      </c>
      <c r="H13" s="59">
        <v>4830.99</v>
      </c>
      <c r="I13" s="59">
        <v>5881.2</v>
      </c>
      <c r="J13" s="84">
        <v>5671.16</v>
      </c>
      <c r="K13" s="59">
        <v>5461.12</v>
      </c>
      <c r="L13" s="84">
        <v>5461.12</v>
      </c>
      <c r="M13" s="59">
        <v>5461.12</v>
      </c>
      <c r="N13" s="84">
        <v>5461.12</v>
      </c>
      <c r="O13" s="59">
        <v>5671.15</v>
      </c>
      <c r="P13" s="41">
        <f t="shared" si="0"/>
        <v>65533.40000000001</v>
      </c>
      <c r="Q13"/>
      <c r="S13"/>
      <c r="U13"/>
      <c r="W13"/>
    </row>
    <row r="14" spans="1:23" ht="27" customHeight="1">
      <c r="A14" s="3" t="s">
        <v>27</v>
      </c>
      <c r="B14" s="11" t="s">
        <v>5</v>
      </c>
      <c r="C14" s="51" t="s">
        <v>31</v>
      </c>
      <c r="D14" s="11">
        <v>10082.06</v>
      </c>
      <c r="E14" s="11">
        <v>10502.14</v>
      </c>
      <c r="F14" s="11">
        <v>11342.32</v>
      </c>
      <c r="G14" s="11">
        <v>15753.22</v>
      </c>
      <c r="H14" s="11">
        <v>17013.47</v>
      </c>
      <c r="I14" s="59">
        <v>15753.22</v>
      </c>
      <c r="J14" s="84">
        <v>17013.48</v>
      </c>
      <c r="K14" s="59">
        <v>16383.35</v>
      </c>
      <c r="L14" s="84">
        <v>16383.35</v>
      </c>
      <c r="M14" s="59">
        <v>16383.35</v>
      </c>
      <c r="N14" s="84">
        <v>10502.15</v>
      </c>
      <c r="O14" s="59">
        <v>10922.23</v>
      </c>
      <c r="P14" s="41">
        <f t="shared" si="0"/>
        <v>168034.34</v>
      </c>
      <c r="Q14"/>
      <c r="S14"/>
      <c r="U14"/>
      <c r="W14"/>
    </row>
    <row r="15" spans="1:23" ht="29.25" customHeight="1">
      <c r="A15" s="3" t="s">
        <v>63</v>
      </c>
      <c r="B15" s="17" t="s">
        <v>6</v>
      </c>
      <c r="C15" s="52" t="s">
        <v>30</v>
      </c>
      <c r="D15" s="59">
        <v>13022.66</v>
      </c>
      <c r="E15" s="59">
        <v>12182.5</v>
      </c>
      <c r="F15" s="59">
        <v>13022.66</v>
      </c>
      <c r="G15" s="59">
        <v>12602.57</v>
      </c>
      <c r="H15" s="59">
        <v>12182.5</v>
      </c>
      <c r="I15" s="59">
        <v>12602.57</v>
      </c>
      <c r="J15" s="84">
        <v>13022.66</v>
      </c>
      <c r="K15" s="59">
        <v>13022.66</v>
      </c>
      <c r="L15" s="84">
        <v>12602.57</v>
      </c>
      <c r="M15" s="59">
        <v>13022.66</v>
      </c>
      <c r="N15" s="84">
        <v>12602.57</v>
      </c>
      <c r="O15" s="59">
        <v>13022.66</v>
      </c>
      <c r="P15" s="41">
        <f t="shared" si="0"/>
        <v>152911.24000000002</v>
      </c>
      <c r="Q15"/>
      <c r="S15"/>
      <c r="U15"/>
      <c r="W15"/>
    </row>
    <row r="16" spans="1:23" ht="29.25" customHeight="1">
      <c r="A16" s="4">
        <v>13</v>
      </c>
      <c r="B16" s="11" t="s">
        <v>67</v>
      </c>
      <c r="C16" s="51" t="s">
        <v>31</v>
      </c>
      <c r="D16" s="32">
        <v>18063.69</v>
      </c>
      <c r="E16" s="32">
        <v>17433.56</v>
      </c>
      <c r="F16" s="32">
        <v>18693.82</v>
      </c>
      <c r="G16" s="32">
        <v>12602.57</v>
      </c>
      <c r="H16" s="32">
        <v>12182.5</v>
      </c>
      <c r="I16" s="59">
        <v>12602.57</v>
      </c>
      <c r="J16" s="84">
        <v>13022.66</v>
      </c>
      <c r="K16" s="59">
        <v>13022.66</v>
      </c>
      <c r="L16" s="84">
        <v>12602.57</v>
      </c>
      <c r="M16" s="32">
        <v>13022.66</v>
      </c>
      <c r="N16" s="84">
        <v>17853.65</v>
      </c>
      <c r="O16" s="59">
        <v>18483.78</v>
      </c>
      <c r="P16" s="41">
        <f t="shared" si="0"/>
        <v>179586.69</v>
      </c>
      <c r="Q16"/>
      <c r="S16"/>
      <c r="U16"/>
      <c r="W16"/>
    </row>
    <row r="17" spans="1:23" ht="34.5" customHeight="1">
      <c r="A17" s="4">
        <v>14</v>
      </c>
      <c r="B17" s="17" t="s">
        <v>50</v>
      </c>
      <c r="C17" s="52" t="s">
        <v>30</v>
      </c>
      <c r="D17" s="32">
        <v>13022.66</v>
      </c>
      <c r="E17" s="32">
        <v>12182.5</v>
      </c>
      <c r="F17" s="32">
        <v>13022.66</v>
      </c>
      <c r="G17" s="32">
        <v>12602.57</v>
      </c>
      <c r="H17" s="32">
        <v>12182.5</v>
      </c>
      <c r="I17" s="59">
        <v>12602.57</v>
      </c>
      <c r="J17" s="84">
        <v>13022.66</v>
      </c>
      <c r="K17" s="59">
        <v>13022.66</v>
      </c>
      <c r="L17" s="84">
        <v>12602.57</v>
      </c>
      <c r="M17" s="32">
        <v>13022.66</v>
      </c>
      <c r="N17" s="84">
        <v>12602.57</v>
      </c>
      <c r="O17" s="59">
        <v>13022.66</v>
      </c>
      <c r="P17" s="41">
        <f t="shared" si="0"/>
        <v>152911.24000000002</v>
      </c>
      <c r="Q17" t="s">
        <v>42</v>
      </c>
      <c r="S17"/>
      <c r="U17"/>
      <c r="W17"/>
    </row>
    <row r="18" spans="1:23" ht="31.5" customHeight="1">
      <c r="A18" s="4">
        <v>15</v>
      </c>
      <c r="B18" s="18" t="s">
        <v>9</v>
      </c>
      <c r="C18" s="52" t="s">
        <v>29</v>
      </c>
      <c r="D18" s="84">
        <v>0</v>
      </c>
      <c r="E18" s="84">
        <v>0</v>
      </c>
      <c r="F18" s="84">
        <v>0</v>
      </c>
      <c r="G18" s="59">
        <v>18483.78</v>
      </c>
      <c r="H18" s="59">
        <v>21004.29</v>
      </c>
      <c r="I18" s="59">
        <v>21004.29</v>
      </c>
      <c r="J18" s="84">
        <v>21844.46</v>
      </c>
      <c r="K18" s="32">
        <v>20164.12</v>
      </c>
      <c r="L18" s="84">
        <v>21004.29</v>
      </c>
      <c r="M18" s="32">
        <v>21844.46</v>
      </c>
      <c r="N18" s="84">
        <v>0</v>
      </c>
      <c r="O18" s="84">
        <v>0</v>
      </c>
      <c r="P18" s="41">
        <f t="shared" si="0"/>
        <v>145349.69</v>
      </c>
      <c r="Q18"/>
      <c r="S18"/>
      <c r="U18"/>
      <c r="W18"/>
    </row>
    <row r="19" spans="1:23" ht="31.5" customHeight="1">
      <c r="A19" s="4">
        <v>16</v>
      </c>
      <c r="B19" s="18" t="s">
        <v>10</v>
      </c>
      <c r="C19" s="54" t="s">
        <v>30</v>
      </c>
      <c r="D19" s="85">
        <v>0</v>
      </c>
      <c r="E19" s="85">
        <v>0</v>
      </c>
      <c r="F19" s="85">
        <v>0</v>
      </c>
      <c r="G19" s="32">
        <v>27725.66</v>
      </c>
      <c r="H19" s="32">
        <v>31506.44</v>
      </c>
      <c r="I19" s="59">
        <v>31506.44</v>
      </c>
      <c r="J19" s="84">
        <v>32766.69</v>
      </c>
      <c r="K19" s="32">
        <v>30246.18</v>
      </c>
      <c r="L19" s="84">
        <v>31506.44</v>
      </c>
      <c r="M19" s="32">
        <v>32766.69</v>
      </c>
      <c r="N19" s="84">
        <v>0</v>
      </c>
      <c r="O19" s="84">
        <v>0</v>
      </c>
      <c r="P19" s="41">
        <f t="shared" si="0"/>
        <v>218024.54</v>
      </c>
      <c r="Q19"/>
      <c r="S19"/>
      <c r="U19"/>
      <c r="W19"/>
    </row>
    <row r="20" spans="1:23" ht="30.75" customHeight="1" hidden="1">
      <c r="A20" s="4"/>
      <c r="B20" s="18"/>
      <c r="C20" s="7"/>
      <c r="D20" s="7"/>
      <c r="E20" s="7"/>
      <c r="F20" s="7"/>
      <c r="G20" s="7"/>
      <c r="H20" s="7"/>
      <c r="I20" s="1"/>
      <c r="J20" s="2"/>
      <c r="K20" s="2"/>
      <c r="L20" s="1"/>
      <c r="M20" s="2"/>
      <c r="N20" s="1"/>
      <c r="O20" s="1"/>
      <c r="P20" s="1"/>
      <c r="Q20"/>
      <c r="S20"/>
      <c r="U20"/>
      <c r="W20"/>
    </row>
    <row r="21" spans="1:17" s="22" customFormat="1" ht="13.5" thickBot="1">
      <c r="A21" s="21"/>
      <c r="B21" s="19" t="s">
        <v>7</v>
      </c>
      <c r="C21" s="24"/>
      <c r="D21" s="24">
        <f>SUM(D4:D20)</f>
        <v>198910.63</v>
      </c>
      <c r="E21" s="24">
        <f aca="true" t="shared" si="1" ref="E21:O21">SUM(E4:E20)</f>
        <v>191139.05</v>
      </c>
      <c r="F21" s="24">
        <f t="shared" si="1"/>
        <v>205842.05000000005</v>
      </c>
      <c r="G21" s="24">
        <f t="shared" si="1"/>
        <v>247640.58000000005</v>
      </c>
      <c r="H21" s="24">
        <f t="shared" si="1"/>
        <v>249741.05000000002</v>
      </c>
      <c r="I21" s="24">
        <f t="shared" si="1"/>
        <v>252681.61000000004</v>
      </c>
      <c r="J21" s="24">
        <f t="shared" si="1"/>
        <v>266544.46</v>
      </c>
      <c r="K21" s="24">
        <f t="shared" si="1"/>
        <v>256672.46</v>
      </c>
      <c r="L21" s="24">
        <f t="shared" si="1"/>
        <v>257092.52000000005</v>
      </c>
      <c r="M21" s="24">
        <f t="shared" si="1"/>
        <v>262553.63999999996</v>
      </c>
      <c r="N21" s="25">
        <f t="shared" si="1"/>
        <v>197020.25</v>
      </c>
      <c r="O21" s="25">
        <f t="shared" si="1"/>
        <v>204161.7</v>
      </c>
      <c r="P21" s="53">
        <f>SUM(D21:O21)</f>
        <v>2790000.0000000005</v>
      </c>
      <c r="Q21" s="34"/>
    </row>
    <row r="22" ht="12.75">
      <c r="P22" s="55"/>
    </row>
  </sheetData>
  <sheetProtection/>
  <mergeCells count="17">
    <mergeCell ref="C2:C3"/>
    <mergeCell ref="K2:K3"/>
    <mergeCell ref="L2:L3"/>
    <mergeCell ref="M2:M3"/>
    <mergeCell ref="N2:N3"/>
    <mergeCell ref="O2:O3"/>
    <mergeCell ref="J2:J3"/>
    <mergeCell ref="P2:P3"/>
    <mergeCell ref="O1:P1"/>
    <mergeCell ref="A2:A3"/>
    <mergeCell ref="B2:B3"/>
    <mergeCell ref="D2:D3"/>
    <mergeCell ref="E2:E3"/>
    <mergeCell ref="F2:F3"/>
    <mergeCell ref="G2:G3"/>
    <mergeCell ref="H2:H3"/>
    <mergeCell ref="I2:I3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74" r:id="rId1"/>
  <colBreaks count="1" manualBreakCount="1">
    <brk id="16" max="2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6"/>
  <sheetViews>
    <sheetView view="pageBreakPreview" zoomScale="112" zoomScaleSheetLayoutView="112" zoomScalePageLayoutView="0"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19.140625" style="8" customWidth="1"/>
    <col min="4" max="4" width="8.140625" style="8" customWidth="1"/>
    <col min="5" max="5" width="7.140625" style="0" customWidth="1"/>
    <col min="6" max="6" width="11.421875" style="20" customWidth="1"/>
    <col min="7" max="7" width="7.421875" style="0" customWidth="1"/>
    <col min="8" max="8" width="10.8515625" style="0" customWidth="1"/>
    <col min="9" max="9" width="6.8515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6" customWidth="1"/>
    <col min="14" max="14" width="9.421875" style="0" customWidth="1"/>
    <col min="15" max="15" width="7.8515625" style="26" customWidth="1"/>
    <col min="16" max="16" width="10.421875" style="0" customWidth="1"/>
    <col min="17" max="17" width="8.7109375" style="26" customWidth="1"/>
    <col min="18" max="18" width="11.140625" style="0" customWidth="1"/>
    <col min="19" max="19" width="7.421875" style="26" customWidth="1"/>
    <col min="20" max="20" width="10.421875" style="0" customWidth="1"/>
    <col min="22" max="22" width="9.57421875" style="0" bestFit="1" customWidth="1"/>
    <col min="24" max="24" width="9.57421875" style="0" bestFit="1" customWidth="1"/>
    <col min="26" max="26" width="10.421875" style="0" bestFit="1" customWidth="1"/>
    <col min="28" max="28" width="9.57421875" style="0" bestFit="1" customWidth="1"/>
    <col min="30" max="30" width="12.421875" style="0" customWidth="1"/>
  </cols>
  <sheetData>
    <row r="1" spans="1:12" ht="13.5" thickBot="1">
      <c r="A1" s="23" t="s">
        <v>61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</row>
    <row r="2" spans="1:30" ht="23.25" customHeight="1">
      <c r="A2" s="211" t="s">
        <v>0</v>
      </c>
      <c r="B2" s="196" t="s">
        <v>1</v>
      </c>
      <c r="C2" s="198" t="s">
        <v>28</v>
      </c>
      <c r="D2" s="230" t="s">
        <v>53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201" t="s">
        <v>34</v>
      </c>
      <c r="R2" s="202"/>
      <c r="S2" s="201" t="s">
        <v>35</v>
      </c>
      <c r="T2" s="202"/>
      <c r="U2" s="203" t="s">
        <v>36</v>
      </c>
      <c r="V2" s="204"/>
      <c r="W2" s="201" t="s">
        <v>37</v>
      </c>
      <c r="X2" s="202"/>
      <c r="Y2" s="201" t="s">
        <v>38</v>
      </c>
      <c r="Z2" s="202"/>
      <c r="AA2" s="201" t="s">
        <v>39</v>
      </c>
      <c r="AB2" s="202"/>
      <c r="AC2" s="209" t="s">
        <v>7</v>
      </c>
      <c r="AD2" s="210"/>
    </row>
    <row r="3" spans="1:30" ht="42.75" customHeight="1">
      <c r="A3" s="212"/>
      <c r="B3" s="197"/>
      <c r="C3" s="199"/>
      <c r="D3" s="200"/>
      <c r="E3" s="10" t="s">
        <v>40</v>
      </c>
      <c r="F3" s="31" t="s">
        <v>41</v>
      </c>
      <c r="G3" s="10" t="s">
        <v>40</v>
      </c>
      <c r="H3" s="5" t="s">
        <v>41</v>
      </c>
      <c r="I3" s="10" t="s">
        <v>40</v>
      </c>
      <c r="J3" s="5" t="s">
        <v>41</v>
      </c>
      <c r="K3" s="10" t="s">
        <v>40</v>
      </c>
      <c r="L3" s="5" t="s">
        <v>41</v>
      </c>
      <c r="M3" s="27" t="s">
        <v>40</v>
      </c>
      <c r="N3" s="5" t="s">
        <v>41</v>
      </c>
      <c r="O3" s="27" t="s">
        <v>40</v>
      </c>
      <c r="P3" s="5" t="s">
        <v>41</v>
      </c>
      <c r="Q3" s="27" t="s">
        <v>40</v>
      </c>
      <c r="R3" s="5" t="s">
        <v>41</v>
      </c>
      <c r="S3" s="27" t="s">
        <v>40</v>
      </c>
      <c r="T3" s="5" t="s">
        <v>41</v>
      </c>
      <c r="U3" s="10" t="s">
        <v>40</v>
      </c>
      <c r="V3" s="5" t="s">
        <v>41</v>
      </c>
      <c r="W3" s="27" t="s">
        <v>40</v>
      </c>
      <c r="X3" s="5" t="s">
        <v>41</v>
      </c>
      <c r="Y3" s="27" t="s">
        <v>40</v>
      </c>
      <c r="Z3" s="5" t="s">
        <v>41</v>
      </c>
      <c r="AA3" s="27" t="s">
        <v>40</v>
      </c>
      <c r="AB3" s="5" t="s">
        <v>41</v>
      </c>
      <c r="AC3" s="27" t="s">
        <v>40</v>
      </c>
      <c r="AD3" s="5" t="s">
        <v>41</v>
      </c>
    </row>
    <row r="4" spans="1:30" ht="30.75" customHeight="1">
      <c r="A4" s="3" t="s">
        <v>18</v>
      </c>
      <c r="B4" s="11" t="s">
        <v>2</v>
      </c>
      <c r="C4" s="9" t="s">
        <v>31</v>
      </c>
      <c r="D4" s="6">
        <v>105.021456</v>
      </c>
      <c r="E4" s="1">
        <v>201</v>
      </c>
      <c r="F4" s="35">
        <f aca="true" t="shared" si="0" ref="F4:F19">E4*D4</f>
        <v>21109.312656000002</v>
      </c>
      <c r="G4" s="1">
        <v>184</v>
      </c>
      <c r="H4" s="36">
        <f aca="true" t="shared" si="1" ref="H4:H19">G4*D4</f>
        <v>19323.947904</v>
      </c>
      <c r="I4" s="1">
        <v>195</v>
      </c>
      <c r="J4" s="36">
        <f>I4*D4</f>
        <v>20479.18392</v>
      </c>
      <c r="K4" s="1">
        <v>193</v>
      </c>
      <c r="L4" s="37">
        <f aca="true" t="shared" si="2" ref="L4:L19">K4*D4</f>
        <v>20269.141008</v>
      </c>
      <c r="M4" s="14">
        <v>197</v>
      </c>
      <c r="N4" s="39">
        <f aca="true" t="shared" si="3" ref="N4:N19">M4*D4</f>
        <v>20689.226832</v>
      </c>
      <c r="O4" s="14">
        <v>192</v>
      </c>
      <c r="P4" s="39">
        <f aca="true" t="shared" si="4" ref="P4:P19">O4*D4</f>
        <v>20164.119552</v>
      </c>
      <c r="Q4" s="14">
        <v>201</v>
      </c>
      <c r="R4" s="40">
        <f aca="true" t="shared" si="5" ref="R4:R19">Q4*D4</f>
        <v>21109.312656000002</v>
      </c>
      <c r="S4" s="14">
        <v>196</v>
      </c>
      <c r="T4" s="39">
        <f>S4*D4</f>
        <v>20584.205376</v>
      </c>
      <c r="U4" s="1">
        <v>194</v>
      </c>
      <c r="V4" s="37">
        <f>U4*D4</f>
        <v>20374.162464</v>
      </c>
      <c r="W4" s="14">
        <v>197</v>
      </c>
      <c r="X4" s="39">
        <f>W4*D4</f>
        <v>20689.226832</v>
      </c>
      <c r="Y4" s="14">
        <v>193</v>
      </c>
      <c r="Z4" s="39">
        <f>Y4*D4</f>
        <v>20269.141008</v>
      </c>
      <c r="AA4" s="14">
        <v>200</v>
      </c>
      <c r="AB4" s="40">
        <f>AA4*D4</f>
        <v>21004.2912</v>
      </c>
      <c r="AC4" s="14">
        <f>E4+G4+I4+K4+M4+O4+Q4+S4+U4+W4+Y4+AA4</f>
        <v>2343</v>
      </c>
      <c r="AD4" s="39">
        <f>F4+H4+J4+L4+N4+P4+R4+T4+V4+X4+Z4+AB4</f>
        <v>246065.271408</v>
      </c>
    </row>
    <row r="5" spans="1:30" ht="41.25" customHeight="1">
      <c r="A5" s="3" t="s">
        <v>17</v>
      </c>
      <c r="B5" s="17" t="s">
        <v>16</v>
      </c>
      <c r="C5" s="6" t="s">
        <v>32</v>
      </c>
      <c r="D5" s="6">
        <v>105.021456</v>
      </c>
      <c r="E5" s="1">
        <v>144</v>
      </c>
      <c r="F5" s="35">
        <f t="shared" si="0"/>
        <v>15123.089664</v>
      </c>
      <c r="G5" s="1">
        <v>150</v>
      </c>
      <c r="H5" s="36">
        <f t="shared" si="1"/>
        <v>15753.2184</v>
      </c>
      <c r="I5" s="1">
        <v>162</v>
      </c>
      <c r="J5" s="36">
        <f aca="true" t="shared" si="6" ref="J5:J19">I5*D5</f>
        <v>17013.475872</v>
      </c>
      <c r="K5" s="1">
        <v>150</v>
      </c>
      <c r="L5" s="37">
        <f t="shared" si="2"/>
        <v>15753.2184</v>
      </c>
      <c r="M5" s="14">
        <v>150</v>
      </c>
      <c r="N5" s="39">
        <f t="shared" si="3"/>
        <v>15753.2184</v>
      </c>
      <c r="O5" s="14">
        <v>148</v>
      </c>
      <c r="P5" s="39">
        <f t="shared" si="4"/>
        <v>15543.175488</v>
      </c>
      <c r="Q5" s="14">
        <v>162</v>
      </c>
      <c r="R5" s="40">
        <f t="shared" si="5"/>
        <v>17013.475872</v>
      </c>
      <c r="S5" s="14">
        <v>154</v>
      </c>
      <c r="T5" s="39">
        <f aca="true" t="shared" si="7" ref="T5:T18">S5*D5</f>
        <v>16173.304224</v>
      </c>
      <c r="U5" s="1">
        <v>156</v>
      </c>
      <c r="V5" s="37">
        <f aca="true" t="shared" si="8" ref="V5:V19">U5*D5</f>
        <v>16383.347136</v>
      </c>
      <c r="W5" s="14">
        <v>156</v>
      </c>
      <c r="X5" s="39">
        <f aca="true" t="shared" si="9" ref="X5:X19">W5*D5</f>
        <v>16383.347136</v>
      </c>
      <c r="Y5" s="14">
        <v>150</v>
      </c>
      <c r="Z5" s="39">
        <f aca="true" t="shared" si="10" ref="Z5:Z19">Y5*D5</f>
        <v>15753.2184</v>
      </c>
      <c r="AA5" s="14">
        <v>156</v>
      </c>
      <c r="AB5" s="40">
        <f aca="true" t="shared" si="11" ref="AB5:AB20">AA5*D5</f>
        <v>16383.347136</v>
      </c>
      <c r="AC5" s="14">
        <f aca="true" t="shared" si="12" ref="AC5:AD19">E5+G5+I5+K5+M5+O5+Q5+S5+U5+W5+Y5+AA5</f>
        <v>1838</v>
      </c>
      <c r="AD5" s="39">
        <f t="shared" si="12"/>
        <v>193029.436128</v>
      </c>
    </row>
    <row r="6" spans="1:30" ht="30.75" customHeight="1">
      <c r="A6" s="3" t="s">
        <v>19</v>
      </c>
      <c r="B6" s="11" t="s">
        <v>11</v>
      </c>
      <c r="C6" s="6" t="s">
        <v>30</v>
      </c>
      <c r="D6" s="6">
        <v>105.021456</v>
      </c>
      <c r="E6" s="1">
        <v>96</v>
      </c>
      <c r="F6" s="35">
        <f t="shared" si="0"/>
        <v>10082.059776</v>
      </c>
      <c r="G6" s="1">
        <v>100</v>
      </c>
      <c r="H6" s="36">
        <f t="shared" si="1"/>
        <v>10502.1456</v>
      </c>
      <c r="I6" s="1">
        <v>108</v>
      </c>
      <c r="J6" s="36">
        <f t="shared" si="6"/>
        <v>11342.317248</v>
      </c>
      <c r="K6" s="1">
        <v>100</v>
      </c>
      <c r="L6" s="37">
        <f t="shared" si="2"/>
        <v>10502.1456</v>
      </c>
      <c r="M6" s="14">
        <v>92</v>
      </c>
      <c r="N6" s="39">
        <f t="shared" si="3"/>
        <v>9661.973952</v>
      </c>
      <c r="O6" s="14">
        <v>96</v>
      </c>
      <c r="P6" s="39">
        <f t="shared" si="4"/>
        <v>10082.059776</v>
      </c>
      <c r="Q6" s="14">
        <v>108</v>
      </c>
      <c r="R6" s="40">
        <f t="shared" si="5"/>
        <v>11342.317248</v>
      </c>
      <c r="S6" s="14">
        <v>100</v>
      </c>
      <c r="T6" s="39">
        <f t="shared" si="7"/>
        <v>10502.1456</v>
      </c>
      <c r="U6" s="1">
        <v>104</v>
      </c>
      <c r="V6" s="37">
        <f t="shared" si="8"/>
        <v>10922.231424</v>
      </c>
      <c r="W6" s="14">
        <v>104</v>
      </c>
      <c r="X6" s="39">
        <f t="shared" si="9"/>
        <v>10922.231424</v>
      </c>
      <c r="Y6" s="14">
        <v>100</v>
      </c>
      <c r="Z6" s="39">
        <f t="shared" si="10"/>
        <v>10502.1456</v>
      </c>
      <c r="AA6" s="14">
        <v>104</v>
      </c>
      <c r="AB6" s="40">
        <f t="shared" si="11"/>
        <v>10922.231424</v>
      </c>
      <c r="AC6" s="14">
        <f t="shared" si="12"/>
        <v>1212</v>
      </c>
      <c r="AD6" s="39">
        <f t="shared" si="12"/>
        <v>127286.004672</v>
      </c>
    </row>
    <row r="7" spans="1:30" ht="29.25" customHeight="1">
      <c r="A7" s="3" t="s">
        <v>20</v>
      </c>
      <c r="B7" s="11" t="s">
        <v>8</v>
      </c>
      <c r="C7" s="6" t="s">
        <v>32</v>
      </c>
      <c r="D7" s="6">
        <v>105.021456</v>
      </c>
      <c r="E7" s="1">
        <v>172</v>
      </c>
      <c r="F7" s="35">
        <f t="shared" si="0"/>
        <v>18063.690432</v>
      </c>
      <c r="G7" s="1">
        <v>166</v>
      </c>
      <c r="H7" s="36">
        <f t="shared" si="1"/>
        <v>17433.561696</v>
      </c>
      <c r="I7" s="1">
        <v>178</v>
      </c>
      <c r="J7" s="36">
        <f t="shared" si="6"/>
        <v>18693.819168</v>
      </c>
      <c r="K7" s="1">
        <v>212</v>
      </c>
      <c r="L7" s="37">
        <f t="shared" si="2"/>
        <v>22264.548672</v>
      </c>
      <c r="M7" s="14">
        <v>220</v>
      </c>
      <c r="N7" s="39">
        <f t="shared" si="3"/>
        <v>23104.72032</v>
      </c>
      <c r="O7" s="14">
        <v>212</v>
      </c>
      <c r="P7" s="39">
        <f t="shared" si="4"/>
        <v>22264.548672</v>
      </c>
      <c r="Q7" s="14">
        <v>224</v>
      </c>
      <c r="R7" s="40">
        <f t="shared" si="5"/>
        <v>23524.806144000002</v>
      </c>
      <c r="S7" s="14">
        <v>218</v>
      </c>
      <c r="T7" s="39">
        <f t="shared" si="7"/>
        <v>22894.677408</v>
      </c>
      <c r="U7" s="1">
        <v>216</v>
      </c>
      <c r="V7" s="37">
        <f t="shared" si="8"/>
        <v>22684.634496</v>
      </c>
      <c r="W7" s="14">
        <v>218</v>
      </c>
      <c r="X7" s="39">
        <f t="shared" si="9"/>
        <v>22894.677408</v>
      </c>
      <c r="Y7" s="14">
        <v>170</v>
      </c>
      <c r="Z7" s="39">
        <f t="shared" si="10"/>
        <v>17853.64752</v>
      </c>
      <c r="AA7" s="14">
        <v>176</v>
      </c>
      <c r="AB7" s="40">
        <f t="shared" si="11"/>
        <v>18483.776256</v>
      </c>
      <c r="AC7" s="14">
        <f t="shared" si="12"/>
        <v>2382</v>
      </c>
      <c r="AD7" s="39">
        <f t="shared" si="12"/>
        <v>250161.10819199999</v>
      </c>
    </row>
    <row r="8" spans="1:30" ht="30.75" customHeight="1">
      <c r="A8" s="3" t="s">
        <v>21</v>
      </c>
      <c r="B8" s="17" t="s">
        <v>12</v>
      </c>
      <c r="C8" s="52" t="s">
        <v>62</v>
      </c>
      <c r="D8" s="6">
        <v>105.021456</v>
      </c>
      <c r="E8" s="1">
        <v>96</v>
      </c>
      <c r="F8" s="35">
        <f t="shared" si="0"/>
        <v>10082.059776</v>
      </c>
      <c r="G8" s="1">
        <v>100</v>
      </c>
      <c r="H8" s="36">
        <f t="shared" si="1"/>
        <v>10502.1456</v>
      </c>
      <c r="I8" s="1">
        <v>108</v>
      </c>
      <c r="J8" s="36">
        <f t="shared" si="6"/>
        <v>11342.317248</v>
      </c>
      <c r="K8" s="1">
        <v>100</v>
      </c>
      <c r="L8" s="37">
        <f t="shared" si="2"/>
        <v>10502.1456</v>
      </c>
      <c r="M8" s="14">
        <v>92</v>
      </c>
      <c r="N8" s="39">
        <f t="shared" si="3"/>
        <v>9661.973952</v>
      </c>
      <c r="O8" s="14">
        <v>96</v>
      </c>
      <c r="P8" s="39">
        <f t="shared" si="4"/>
        <v>10082.059776</v>
      </c>
      <c r="Q8" s="14">
        <v>108</v>
      </c>
      <c r="R8" s="40">
        <f t="shared" si="5"/>
        <v>11342.317248</v>
      </c>
      <c r="S8" s="14">
        <v>100</v>
      </c>
      <c r="T8" s="39">
        <f t="shared" si="7"/>
        <v>10502.1456</v>
      </c>
      <c r="U8" s="1">
        <v>104</v>
      </c>
      <c r="V8" s="37">
        <f t="shared" si="8"/>
        <v>10922.231424</v>
      </c>
      <c r="W8" s="14">
        <v>104</v>
      </c>
      <c r="X8" s="39">
        <f t="shared" si="9"/>
        <v>10922.231424</v>
      </c>
      <c r="Y8" s="14">
        <v>100</v>
      </c>
      <c r="Z8" s="39">
        <f t="shared" si="10"/>
        <v>10502.1456</v>
      </c>
      <c r="AA8" s="14">
        <v>104</v>
      </c>
      <c r="AB8" s="40">
        <f t="shared" si="11"/>
        <v>10922.231424</v>
      </c>
      <c r="AC8" s="14">
        <f t="shared" si="12"/>
        <v>1212</v>
      </c>
      <c r="AD8" s="39">
        <f t="shared" si="12"/>
        <v>127286.004672</v>
      </c>
    </row>
    <row r="9" spans="1:30" ht="30.75" customHeight="1">
      <c r="A9" s="3" t="s">
        <v>22</v>
      </c>
      <c r="B9" s="17" t="s">
        <v>13</v>
      </c>
      <c r="C9" s="6" t="s">
        <v>30</v>
      </c>
      <c r="D9" s="6">
        <v>105.021456</v>
      </c>
      <c r="E9" s="1">
        <v>124</v>
      </c>
      <c r="F9" s="35">
        <f t="shared" si="0"/>
        <v>13022.660544</v>
      </c>
      <c r="G9" s="1">
        <v>116</v>
      </c>
      <c r="H9" s="36">
        <f t="shared" si="1"/>
        <v>12182.488896</v>
      </c>
      <c r="I9" s="1">
        <v>124</v>
      </c>
      <c r="J9" s="36">
        <f t="shared" si="6"/>
        <v>13022.660544</v>
      </c>
      <c r="K9" s="1">
        <v>120</v>
      </c>
      <c r="L9" s="37">
        <f t="shared" si="2"/>
        <v>12602.57472</v>
      </c>
      <c r="M9" s="14">
        <v>116</v>
      </c>
      <c r="N9" s="39">
        <f t="shared" si="3"/>
        <v>12182.488896</v>
      </c>
      <c r="O9" s="14">
        <v>120</v>
      </c>
      <c r="P9" s="39">
        <f t="shared" si="4"/>
        <v>12602.57472</v>
      </c>
      <c r="Q9" s="14">
        <v>124</v>
      </c>
      <c r="R9" s="40">
        <f t="shared" si="5"/>
        <v>13022.660544</v>
      </c>
      <c r="S9" s="14">
        <v>124</v>
      </c>
      <c r="T9" s="39">
        <f t="shared" si="7"/>
        <v>13022.660544</v>
      </c>
      <c r="U9" s="1">
        <v>120</v>
      </c>
      <c r="V9" s="37">
        <f t="shared" si="8"/>
        <v>12602.57472</v>
      </c>
      <c r="W9" s="14">
        <v>124</v>
      </c>
      <c r="X9" s="39">
        <f t="shared" si="9"/>
        <v>13022.660544</v>
      </c>
      <c r="Y9" s="14">
        <v>120</v>
      </c>
      <c r="Z9" s="39">
        <f t="shared" si="10"/>
        <v>12602.57472</v>
      </c>
      <c r="AA9" s="14">
        <v>124</v>
      </c>
      <c r="AB9" s="40">
        <f t="shared" si="11"/>
        <v>13022.660544</v>
      </c>
      <c r="AC9" s="14">
        <f t="shared" si="12"/>
        <v>1456</v>
      </c>
      <c r="AD9" s="39">
        <f t="shared" si="12"/>
        <v>152911.239936</v>
      </c>
    </row>
    <row r="10" spans="1:30" ht="30.75" customHeight="1">
      <c r="A10" s="3" t="s">
        <v>23</v>
      </c>
      <c r="B10" s="17" t="s">
        <v>14</v>
      </c>
      <c r="C10" s="6" t="s">
        <v>30</v>
      </c>
      <c r="D10" s="6">
        <v>105.021456</v>
      </c>
      <c r="E10" s="1">
        <v>124</v>
      </c>
      <c r="F10" s="35">
        <f t="shared" si="0"/>
        <v>13022.660544</v>
      </c>
      <c r="G10" s="1">
        <v>112</v>
      </c>
      <c r="H10" s="36">
        <f t="shared" si="1"/>
        <v>11762.403072000001</v>
      </c>
      <c r="I10" s="1">
        <v>124</v>
      </c>
      <c r="J10" s="36">
        <f t="shared" si="6"/>
        <v>13022.660544</v>
      </c>
      <c r="K10" s="1">
        <v>120</v>
      </c>
      <c r="L10" s="37">
        <f t="shared" si="2"/>
        <v>12602.57472</v>
      </c>
      <c r="M10" s="14">
        <v>116</v>
      </c>
      <c r="N10" s="39">
        <f t="shared" si="3"/>
        <v>12182.488896</v>
      </c>
      <c r="O10" s="14">
        <v>120</v>
      </c>
      <c r="P10" s="39">
        <f t="shared" si="4"/>
        <v>12602.57472</v>
      </c>
      <c r="Q10" s="14">
        <v>124</v>
      </c>
      <c r="R10" s="40">
        <f t="shared" si="5"/>
        <v>13022.660544</v>
      </c>
      <c r="S10" s="14">
        <v>124</v>
      </c>
      <c r="T10" s="39">
        <f t="shared" si="7"/>
        <v>13022.660544</v>
      </c>
      <c r="U10" s="1">
        <v>120</v>
      </c>
      <c r="V10" s="37">
        <f t="shared" si="8"/>
        <v>12602.57472</v>
      </c>
      <c r="W10" s="14">
        <v>124</v>
      </c>
      <c r="X10" s="39">
        <f t="shared" si="9"/>
        <v>13022.660544</v>
      </c>
      <c r="Y10" s="14">
        <v>120</v>
      </c>
      <c r="Z10" s="39">
        <f t="shared" si="10"/>
        <v>12602.57472</v>
      </c>
      <c r="AA10" s="14">
        <v>124</v>
      </c>
      <c r="AB10" s="40">
        <f t="shared" si="11"/>
        <v>13022.660544</v>
      </c>
      <c r="AC10" s="14">
        <f t="shared" si="12"/>
        <v>1452</v>
      </c>
      <c r="AD10" s="39">
        <f t="shared" si="12"/>
        <v>152491.15411200002</v>
      </c>
    </row>
    <row r="11" spans="1:30" ht="30.75" customHeight="1">
      <c r="A11" s="3" t="s">
        <v>24</v>
      </c>
      <c r="B11" s="11" t="s">
        <v>3</v>
      </c>
      <c r="C11" s="52" t="s">
        <v>62</v>
      </c>
      <c r="D11" s="6">
        <v>105.021456</v>
      </c>
      <c r="E11" s="1">
        <v>179</v>
      </c>
      <c r="F11" s="35">
        <f t="shared" si="0"/>
        <v>18798.840624</v>
      </c>
      <c r="G11" s="1">
        <v>172</v>
      </c>
      <c r="H11" s="36">
        <f t="shared" si="1"/>
        <v>18063.690432</v>
      </c>
      <c r="I11" s="1">
        <v>191</v>
      </c>
      <c r="J11" s="36">
        <f t="shared" si="6"/>
        <v>20059.098096</v>
      </c>
      <c r="K11" s="1">
        <v>181</v>
      </c>
      <c r="L11" s="37">
        <f t="shared" si="2"/>
        <v>19008.883536</v>
      </c>
      <c r="M11" s="14">
        <v>165</v>
      </c>
      <c r="N11" s="39">
        <f t="shared" si="3"/>
        <v>17328.54024</v>
      </c>
      <c r="O11" s="14">
        <v>176</v>
      </c>
      <c r="P11" s="39">
        <f t="shared" si="4"/>
        <v>18483.776256</v>
      </c>
      <c r="Q11" s="14">
        <v>193</v>
      </c>
      <c r="R11" s="40">
        <f t="shared" si="5"/>
        <v>20269.141008</v>
      </c>
      <c r="S11" s="14">
        <v>182</v>
      </c>
      <c r="T11" s="39">
        <f t="shared" si="7"/>
        <v>19113.904992</v>
      </c>
      <c r="U11" s="1">
        <v>186</v>
      </c>
      <c r="V11" s="37">
        <f t="shared" si="8"/>
        <v>19533.990816</v>
      </c>
      <c r="W11" s="14">
        <v>187</v>
      </c>
      <c r="X11" s="39">
        <f t="shared" si="9"/>
        <v>19639.012272</v>
      </c>
      <c r="Y11" s="14">
        <v>181</v>
      </c>
      <c r="Z11" s="39">
        <f t="shared" si="10"/>
        <v>19008.883536</v>
      </c>
      <c r="AA11" s="14">
        <v>188</v>
      </c>
      <c r="AB11" s="40">
        <f t="shared" si="11"/>
        <v>19744.033728</v>
      </c>
      <c r="AC11" s="14">
        <f t="shared" si="12"/>
        <v>2181</v>
      </c>
      <c r="AD11" s="39">
        <f t="shared" si="12"/>
        <v>229051.79553600002</v>
      </c>
    </row>
    <row r="12" spans="1:30" ht="35.25" customHeight="1">
      <c r="A12" s="3" t="s">
        <v>25</v>
      </c>
      <c r="B12" s="11" t="s">
        <v>4</v>
      </c>
      <c r="C12" s="6" t="s">
        <v>30</v>
      </c>
      <c r="D12" s="6">
        <v>105.021456</v>
      </c>
      <c r="E12" s="1">
        <v>186</v>
      </c>
      <c r="F12" s="35">
        <f t="shared" si="0"/>
        <v>19533.990816</v>
      </c>
      <c r="G12" s="1">
        <v>174</v>
      </c>
      <c r="H12" s="36">
        <f t="shared" si="1"/>
        <v>18273.733344</v>
      </c>
      <c r="I12" s="1">
        <v>186</v>
      </c>
      <c r="J12" s="36">
        <f t="shared" si="6"/>
        <v>19533.990816</v>
      </c>
      <c r="K12" s="1">
        <v>180</v>
      </c>
      <c r="L12" s="37">
        <f t="shared" si="2"/>
        <v>18903.86208</v>
      </c>
      <c r="M12" s="14">
        <v>174</v>
      </c>
      <c r="N12" s="39">
        <f t="shared" si="3"/>
        <v>18273.733344</v>
      </c>
      <c r="O12" s="14">
        <v>180</v>
      </c>
      <c r="P12" s="39">
        <f t="shared" si="4"/>
        <v>18903.86208</v>
      </c>
      <c r="Q12" s="14">
        <v>186</v>
      </c>
      <c r="R12" s="40">
        <f t="shared" si="5"/>
        <v>19533.990816</v>
      </c>
      <c r="S12" s="14">
        <v>186</v>
      </c>
      <c r="T12" s="39">
        <f t="shared" si="7"/>
        <v>19533.990816</v>
      </c>
      <c r="U12" s="1">
        <v>180</v>
      </c>
      <c r="V12" s="37">
        <f t="shared" si="8"/>
        <v>18903.86208</v>
      </c>
      <c r="W12" s="14">
        <v>186</v>
      </c>
      <c r="X12" s="39">
        <f t="shared" si="9"/>
        <v>19533.990816</v>
      </c>
      <c r="Y12" s="14">
        <v>180</v>
      </c>
      <c r="Z12" s="39">
        <f t="shared" si="10"/>
        <v>18903.86208</v>
      </c>
      <c r="AA12" s="14">
        <v>186</v>
      </c>
      <c r="AB12" s="40">
        <f t="shared" si="11"/>
        <v>19533.990816</v>
      </c>
      <c r="AC12" s="14">
        <f t="shared" si="12"/>
        <v>2184</v>
      </c>
      <c r="AD12" s="39">
        <f t="shared" si="12"/>
        <v>229366.859904</v>
      </c>
    </row>
    <row r="13" spans="1:30" ht="35.25" customHeight="1">
      <c r="A13" s="3">
        <v>10</v>
      </c>
      <c r="B13" s="11" t="s">
        <v>64</v>
      </c>
      <c r="C13" s="52" t="s">
        <v>62</v>
      </c>
      <c r="D13" s="6">
        <v>105.021456</v>
      </c>
      <c r="E13" s="1">
        <v>56</v>
      </c>
      <c r="F13" s="35">
        <f t="shared" si="0"/>
        <v>5881.2015360000005</v>
      </c>
      <c r="G13" s="1">
        <v>48</v>
      </c>
      <c r="H13" s="36">
        <f t="shared" si="1"/>
        <v>5041.029888</v>
      </c>
      <c r="I13" s="1">
        <v>50</v>
      </c>
      <c r="J13" s="36">
        <f t="shared" si="6"/>
        <v>5251.0728</v>
      </c>
      <c r="K13" s="1">
        <v>52</v>
      </c>
      <c r="L13" s="37">
        <f t="shared" si="2"/>
        <v>5461.115712</v>
      </c>
      <c r="M13" s="14">
        <v>46</v>
      </c>
      <c r="N13" s="39">
        <f t="shared" si="3"/>
        <v>4830.986976</v>
      </c>
      <c r="O13" s="14">
        <v>56</v>
      </c>
      <c r="P13" s="39">
        <f t="shared" si="4"/>
        <v>5881.2015360000005</v>
      </c>
      <c r="Q13" s="14">
        <v>54</v>
      </c>
      <c r="R13" s="40">
        <f t="shared" si="5"/>
        <v>5671.158624</v>
      </c>
      <c r="S13" s="14">
        <v>52</v>
      </c>
      <c r="T13" s="39">
        <f t="shared" si="7"/>
        <v>5461.115712</v>
      </c>
      <c r="U13" s="1">
        <v>52</v>
      </c>
      <c r="V13" s="37">
        <f t="shared" si="8"/>
        <v>5461.115712</v>
      </c>
      <c r="W13" s="14">
        <v>52</v>
      </c>
      <c r="X13" s="39">
        <f t="shared" si="9"/>
        <v>5461.115712</v>
      </c>
      <c r="Y13" s="14">
        <v>52</v>
      </c>
      <c r="Z13" s="39">
        <f t="shared" si="10"/>
        <v>5461.115712</v>
      </c>
      <c r="AA13" s="14">
        <v>54</v>
      </c>
      <c r="AB13" s="40">
        <f t="shared" si="11"/>
        <v>5671.158624</v>
      </c>
      <c r="AC13" s="14">
        <f t="shared" si="12"/>
        <v>624</v>
      </c>
      <c r="AD13" s="39">
        <f t="shared" si="12"/>
        <v>65533.388544</v>
      </c>
    </row>
    <row r="14" spans="1:30" ht="27" customHeight="1">
      <c r="A14" s="3" t="s">
        <v>27</v>
      </c>
      <c r="B14" s="11" t="s">
        <v>5</v>
      </c>
      <c r="C14" s="9" t="s">
        <v>31</v>
      </c>
      <c r="D14" s="6">
        <v>105.021456</v>
      </c>
      <c r="E14" s="1">
        <v>96</v>
      </c>
      <c r="F14" s="35">
        <f t="shared" si="0"/>
        <v>10082.059776</v>
      </c>
      <c r="G14" s="1">
        <v>100</v>
      </c>
      <c r="H14" s="36">
        <f t="shared" si="1"/>
        <v>10502.1456</v>
      </c>
      <c r="I14" s="1">
        <v>108</v>
      </c>
      <c r="J14" s="36">
        <f t="shared" si="6"/>
        <v>11342.317248</v>
      </c>
      <c r="K14" s="1">
        <v>150</v>
      </c>
      <c r="L14" s="37">
        <f t="shared" si="2"/>
        <v>15753.2184</v>
      </c>
      <c r="M14" s="14">
        <v>162</v>
      </c>
      <c r="N14" s="39">
        <f t="shared" si="3"/>
        <v>17013.475872</v>
      </c>
      <c r="O14" s="14">
        <v>150</v>
      </c>
      <c r="P14" s="39">
        <f t="shared" si="4"/>
        <v>15753.2184</v>
      </c>
      <c r="Q14" s="14">
        <v>162</v>
      </c>
      <c r="R14" s="40">
        <f t="shared" si="5"/>
        <v>17013.475872</v>
      </c>
      <c r="S14" s="14">
        <v>156</v>
      </c>
      <c r="T14" s="39">
        <f t="shared" si="7"/>
        <v>16383.347136</v>
      </c>
      <c r="U14" s="1">
        <v>156</v>
      </c>
      <c r="V14" s="37">
        <f t="shared" si="8"/>
        <v>16383.347136</v>
      </c>
      <c r="W14" s="14">
        <v>156</v>
      </c>
      <c r="X14" s="39">
        <f t="shared" si="9"/>
        <v>16383.347136</v>
      </c>
      <c r="Y14" s="14">
        <v>100</v>
      </c>
      <c r="Z14" s="39">
        <f t="shared" si="10"/>
        <v>10502.1456</v>
      </c>
      <c r="AA14" s="14">
        <v>104</v>
      </c>
      <c r="AB14" s="40">
        <f t="shared" si="11"/>
        <v>10922.231424</v>
      </c>
      <c r="AC14" s="14">
        <f t="shared" si="12"/>
        <v>1600</v>
      </c>
      <c r="AD14" s="39">
        <f t="shared" si="12"/>
        <v>168034.32959999997</v>
      </c>
    </row>
    <row r="15" spans="1:30" ht="29.25" customHeight="1">
      <c r="A15" s="3" t="s">
        <v>63</v>
      </c>
      <c r="B15" s="17" t="s">
        <v>6</v>
      </c>
      <c r="C15" s="6" t="s">
        <v>30</v>
      </c>
      <c r="D15" s="6">
        <v>105.021456</v>
      </c>
      <c r="E15" s="1">
        <v>124</v>
      </c>
      <c r="F15" s="35">
        <f t="shared" si="0"/>
        <v>13022.660544</v>
      </c>
      <c r="G15" s="1">
        <v>116</v>
      </c>
      <c r="H15" s="36">
        <f t="shared" si="1"/>
        <v>12182.488896</v>
      </c>
      <c r="I15" s="1">
        <v>124</v>
      </c>
      <c r="J15" s="36">
        <f t="shared" si="6"/>
        <v>13022.660544</v>
      </c>
      <c r="K15" s="1">
        <v>120</v>
      </c>
      <c r="L15" s="37">
        <f t="shared" si="2"/>
        <v>12602.57472</v>
      </c>
      <c r="M15" s="14">
        <v>116</v>
      </c>
      <c r="N15" s="39">
        <f t="shared" si="3"/>
        <v>12182.488896</v>
      </c>
      <c r="O15" s="14">
        <v>120</v>
      </c>
      <c r="P15" s="39">
        <f t="shared" si="4"/>
        <v>12602.57472</v>
      </c>
      <c r="Q15" s="14">
        <v>124</v>
      </c>
      <c r="R15" s="40">
        <f t="shared" si="5"/>
        <v>13022.660544</v>
      </c>
      <c r="S15" s="14">
        <v>124</v>
      </c>
      <c r="T15" s="39">
        <f t="shared" si="7"/>
        <v>13022.660544</v>
      </c>
      <c r="U15" s="1">
        <v>120</v>
      </c>
      <c r="V15" s="37">
        <f t="shared" si="8"/>
        <v>12602.57472</v>
      </c>
      <c r="W15" s="14">
        <v>124</v>
      </c>
      <c r="X15" s="39">
        <f t="shared" si="9"/>
        <v>13022.660544</v>
      </c>
      <c r="Y15" s="14">
        <v>120</v>
      </c>
      <c r="Z15" s="39">
        <f t="shared" si="10"/>
        <v>12602.57472</v>
      </c>
      <c r="AA15" s="14">
        <v>124</v>
      </c>
      <c r="AB15" s="40">
        <f t="shared" si="11"/>
        <v>13022.660544</v>
      </c>
      <c r="AC15" s="14">
        <f t="shared" si="12"/>
        <v>1456</v>
      </c>
      <c r="AD15" s="39">
        <f t="shared" si="12"/>
        <v>152911.239936</v>
      </c>
    </row>
    <row r="16" spans="1:30" ht="35.25" customHeight="1">
      <c r="A16" s="4">
        <v>13</v>
      </c>
      <c r="B16" s="11" t="s">
        <v>65</v>
      </c>
      <c r="C16" s="9" t="s">
        <v>31</v>
      </c>
      <c r="D16" s="6">
        <v>105.021456</v>
      </c>
      <c r="E16" s="1">
        <v>172</v>
      </c>
      <c r="F16" s="35">
        <f t="shared" si="0"/>
        <v>18063.690432</v>
      </c>
      <c r="G16" s="1">
        <v>166</v>
      </c>
      <c r="H16" s="36">
        <f t="shared" si="1"/>
        <v>17433.561696</v>
      </c>
      <c r="I16" s="2">
        <v>178</v>
      </c>
      <c r="J16" s="36">
        <f t="shared" si="6"/>
        <v>18693.819168</v>
      </c>
      <c r="K16" s="1">
        <v>120</v>
      </c>
      <c r="L16" s="37">
        <f t="shared" si="2"/>
        <v>12602.57472</v>
      </c>
      <c r="M16" s="14">
        <v>116</v>
      </c>
      <c r="N16" s="39">
        <f t="shared" si="3"/>
        <v>12182.488896</v>
      </c>
      <c r="O16" s="14">
        <v>120</v>
      </c>
      <c r="P16" s="39">
        <f t="shared" si="4"/>
        <v>12602.57472</v>
      </c>
      <c r="Q16" s="14">
        <v>124</v>
      </c>
      <c r="R16" s="40">
        <f t="shared" si="5"/>
        <v>13022.660544</v>
      </c>
      <c r="S16" s="14">
        <v>124</v>
      </c>
      <c r="T16" s="39">
        <f t="shared" si="7"/>
        <v>13022.660544</v>
      </c>
      <c r="U16" s="1">
        <v>120</v>
      </c>
      <c r="V16" s="37">
        <f t="shared" si="8"/>
        <v>12602.57472</v>
      </c>
      <c r="W16" s="14">
        <v>124</v>
      </c>
      <c r="X16" s="39">
        <f t="shared" si="9"/>
        <v>13022.660544</v>
      </c>
      <c r="Y16" s="14">
        <v>170</v>
      </c>
      <c r="Z16" s="39">
        <f t="shared" si="10"/>
        <v>17853.64752</v>
      </c>
      <c r="AA16" s="14">
        <v>176</v>
      </c>
      <c r="AB16" s="40">
        <f t="shared" si="11"/>
        <v>18483.776256</v>
      </c>
      <c r="AC16" s="14">
        <f t="shared" si="12"/>
        <v>1710</v>
      </c>
      <c r="AD16" s="39">
        <f t="shared" si="12"/>
        <v>179586.68976</v>
      </c>
    </row>
    <row r="17" spans="1:30" ht="34.5" customHeight="1">
      <c r="A17" s="4">
        <v>14</v>
      </c>
      <c r="B17" s="17" t="s">
        <v>49</v>
      </c>
      <c r="C17" s="6" t="s">
        <v>30</v>
      </c>
      <c r="D17" s="6">
        <v>105.021456</v>
      </c>
      <c r="E17" s="1">
        <v>124</v>
      </c>
      <c r="F17" s="35">
        <f t="shared" si="0"/>
        <v>13022.660544</v>
      </c>
      <c r="G17" s="1">
        <v>116</v>
      </c>
      <c r="H17" s="36">
        <f t="shared" si="1"/>
        <v>12182.488896</v>
      </c>
      <c r="I17" s="2">
        <v>124</v>
      </c>
      <c r="J17" s="36">
        <f t="shared" si="6"/>
        <v>13022.660544</v>
      </c>
      <c r="K17" s="1">
        <v>120</v>
      </c>
      <c r="L17" s="37">
        <f t="shared" si="2"/>
        <v>12602.57472</v>
      </c>
      <c r="M17" s="14">
        <v>116</v>
      </c>
      <c r="N17" s="39">
        <f t="shared" si="3"/>
        <v>12182.488896</v>
      </c>
      <c r="O17" s="14">
        <v>120</v>
      </c>
      <c r="P17" s="39">
        <f t="shared" si="4"/>
        <v>12602.57472</v>
      </c>
      <c r="Q17" s="14">
        <v>124</v>
      </c>
      <c r="R17" s="40">
        <f t="shared" si="5"/>
        <v>13022.660544</v>
      </c>
      <c r="S17" s="14">
        <v>124</v>
      </c>
      <c r="T17" s="39">
        <f t="shared" si="7"/>
        <v>13022.660544</v>
      </c>
      <c r="U17" s="1">
        <v>120</v>
      </c>
      <c r="V17" s="37">
        <f t="shared" si="8"/>
        <v>12602.57472</v>
      </c>
      <c r="W17" s="14">
        <v>124</v>
      </c>
      <c r="X17" s="39">
        <f t="shared" si="9"/>
        <v>13022.660544</v>
      </c>
      <c r="Y17" s="14">
        <v>120</v>
      </c>
      <c r="Z17" s="39">
        <f t="shared" si="10"/>
        <v>12602.57472</v>
      </c>
      <c r="AA17" s="14">
        <v>124</v>
      </c>
      <c r="AB17" s="40">
        <f t="shared" si="11"/>
        <v>13022.660544</v>
      </c>
      <c r="AC17" s="14">
        <f t="shared" si="12"/>
        <v>1456</v>
      </c>
      <c r="AD17" s="39">
        <f t="shared" si="12"/>
        <v>152911.239936</v>
      </c>
    </row>
    <row r="18" spans="1:30" ht="31.5" customHeight="1">
      <c r="A18" s="4">
        <v>15</v>
      </c>
      <c r="B18" s="18" t="s">
        <v>9</v>
      </c>
      <c r="C18" s="52" t="s">
        <v>62</v>
      </c>
      <c r="D18" s="6">
        <v>105.021456</v>
      </c>
      <c r="E18" s="1">
        <v>0</v>
      </c>
      <c r="F18" s="35">
        <f t="shared" si="0"/>
        <v>0</v>
      </c>
      <c r="G18" s="2">
        <v>0</v>
      </c>
      <c r="H18" s="36">
        <f t="shared" si="1"/>
        <v>0</v>
      </c>
      <c r="I18" s="2">
        <v>0</v>
      </c>
      <c r="J18" s="36">
        <f t="shared" si="6"/>
        <v>0</v>
      </c>
      <c r="K18" s="1">
        <v>176</v>
      </c>
      <c r="L18" s="37">
        <f t="shared" si="2"/>
        <v>18483.776256</v>
      </c>
      <c r="M18" s="14">
        <v>200</v>
      </c>
      <c r="N18" s="39">
        <f t="shared" si="3"/>
        <v>21004.2912</v>
      </c>
      <c r="O18" s="14">
        <v>200</v>
      </c>
      <c r="P18" s="39">
        <f t="shared" si="4"/>
        <v>21004.2912</v>
      </c>
      <c r="Q18" s="14">
        <v>208</v>
      </c>
      <c r="R18" s="40">
        <f t="shared" si="5"/>
        <v>21844.462848</v>
      </c>
      <c r="S18" s="14">
        <v>192</v>
      </c>
      <c r="T18" s="39">
        <f t="shared" si="7"/>
        <v>20164.119552</v>
      </c>
      <c r="U18" s="1">
        <v>200</v>
      </c>
      <c r="V18" s="37">
        <f t="shared" si="8"/>
        <v>21004.2912</v>
      </c>
      <c r="W18" s="14">
        <v>208</v>
      </c>
      <c r="X18" s="39">
        <f t="shared" si="9"/>
        <v>21844.462848</v>
      </c>
      <c r="Y18" s="14">
        <v>0</v>
      </c>
      <c r="Z18" s="39">
        <f t="shared" si="10"/>
        <v>0</v>
      </c>
      <c r="AA18" s="14">
        <v>0</v>
      </c>
      <c r="AB18" s="40">
        <f t="shared" si="11"/>
        <v>0</v>
      </c>
      <c r="AC18" s="14">
        <f t="shared" si="12"/>
        <v>1384</v>
      </c>
      <c r="AD18" s="39">
        <f t="shared" si="12"/>
        <v>145349.695104</v>
      </c>
    </row>
    <row r="19" spans="1:30" ht="26.25" customHeight="1">
      <c r="A19" s="4">
        <v>16</v>
      </c>
      <c r="B19" s="18" t="s">
        <v>10</v>
      </c>
      <c r="C19" s="7" t="s">
        <v>30</v>
      </c>
      <c r="D19" s="6">
        <v>105.021456</v>
      </c>
      <c r="E19" s="1">
        <v>0</v>
      </c>
      <c r="F19" s="35">
        <f t="shared" si="0"/>
        <v>0</v>
      </c>
      <c r="G19" s="2">
        <v>0</v>
      </c>
      <c r="H19" s="36">
        <f t="shared" si="1"/>
        <v>0</v>
      </c>
      <c r="I19" s="2">
        <v>0</v>
      </c>
      <c r="J19" s="36">
        <f t="shared" si="6"/>
        <v>0</v>
      </c>
      <c r="K19" s="1">
        <v>264</v>
      </c>
      <c r="L19" s="37">
        <f t="shared" si="2"/>
        <v>27725.664384</v>
      </c>
      <c r="M19" s="14">
        <v>300</v>
      </c>
      <c r="N19" s="39">
        <f t="shared" si="3"/>
        <v>31506.4368</v>
      </c>
      <c r="O19" s="14">
        <v>300</v>
      </c>
      <c r="P19" s="39">
        <f t="shared" si="4"/>
        <v>31506.4368</v>
      </c>
      <c r="Q19" s="14">
        <v>312</v>
      </c>
      <c r="R19" s="40">
        <f t="shared" si="5"/>
        <v>32766.694272</v>
      </c>
      <c r="S19" s="14">
        <v>288</v>
      </c>
      <c r="T19" s="39">
        <f>S19*D19</f>
        <v>30246.179328</v>
      </c>
      <c r="U19" s="1">
        <v>300</v>
      </c>
      <c r="V19" s="37">
        <f t="shared" si="8"/>
        <v>31506.4368</v>
      </c>
      <c r="W19" s="14">
        <v>312</v>
      </c>
      <c r="X19" s="39">
        <f t="shared" si="9"/>
        <v>32766.694272</v>
      </c>
      <c r="Y19" s="14">
        <v>0</v>
      </c>
      <c r="Z19" s="39">
        <f t="shared" si="10"/>
        <v>0</v>
      </c>
      <c r="AA19" s="14">
        <v>0</v>
      </c>
      <c r="AB19" s="40">
        <f t="shared" si="11"/>
        <v>0</v>
      </c>
      <c r="AC19" s="14">
        <f t="shared" si="12"/>
        <v>2076</v>
      </c>
      <c r="AD19" s="39">
        <f t="shared" si="12"/>
        <v>218024.54265599998</v>
      </c>
    </row>
    <row r="20" spans="1:30" ht="0.75" customHeight="1" hidden="1">
      <c r="A20" s="4"/>
      <c r="B20" s="18"/>
      <c r="C20" s="7"/>
      <c r="D20" s="6">
        <v>71.9043293975</v>
      </c>
      <c r="E20" s="1">
        <f>C20*D20</f>
        <v>0</v>
      </c>
      <c r="F20" s="32"/>
      <c r="G20" s="2"/>
      <c r="H20" s="1"/>
      <c r="I20" s="2"/>
      <c r="J20" s="1">
        <f>I20*D20</f>
        <v>0</v>
      </c>
      <c r="K20" s="1"/>
      <c r="L20" s="12"/>
      <c r="M20" s="14"/>
      <c r="N20" s="13"/>
      <c r="O20" s="14"/>
      <c r="P20" s="13"/>
      <c r="Q20" s="14"/>
      <c r="R20" s="13"/>
      <c r="S20" s="14"/>
      <c r="T20" s="13"/>
      <c r="U20" s="1"/>
      <c r="V20" s="12"/>
      <c r="W20" s="14"/>
      <c r="X20" s="13"/>
      <c r="Y20" s="14"/>
      <c r="Z20" s="13"/>
      <c r="AA20" s="14"/>
      <c r="AB20" s="40">
        <f t="shared" si="11"/>
        <v>0</v>
      </c>
      <c r="AC20" s="14"/>
      <c r="AD20" s="16">
        <f>F20+H20+J20+L20+N20+P20+R20+T20+V20+X20+Z20+AB20</f>
        <v>0</v>
      </c>
    </row>
    <row r="21" spans="1:30" s="22" customFormat="1" ht="13.5" thickBot="1">
      <c r="A21" s="21"/>
      <c r="B21" s="19" t="s">
        <v>7</v>
      </c>
      <c r="C21" s="24"/>
      <c r="D21" s="24"/>
      <c r="E21" s="24">
        <f aca="true" t="shared" si="13" ref="E21:AC21">SUM(E4:E20)</f>
        <v>1894</v>
      </c>
      <c r="F21" s="33">
        <f t="shared" si="13"/>
        <v>198910.63766400004</v>
      </c>
      <c r="G21" s="24">
        <f t="shared" si="13"/>
        <v>1820</v>
      </c>
      <c r="H21" s="38">
        <f t="shared" si="13"/>
        <v>191139.04991999996</v>
      </c>
      <c r="I21" s="24">
        <f t="shared" si="13"/>
        <v>1960</v>
      </c>
      <c r="J21" s="24">
        <f t="shared" si="13"/>
        <v>205842.05376</v>
      </c>
      <c r="K21" s="24">
        <f t="shared" si="13"/>
        <v>2358</v>
      </c>
      <c r="L21" s="24">
        <f t="shared" si="13"/>
        <v>247640.59324800005</v>
      </c>
      <c r="M21" s="24">
        <f t="shared" si="13"/>
        <v>2378</v>
      </c>
      <c r="N21" s="24">
        <f t="shared" si="13"/>
        <v>249741.022368</v>
      </c>
      <c r="O21" s="24">
        <f t="shared" si="13"/>
        <v>2406</v>
      </c>
      <c r="P21" s="24">
        <f t="shared" si="13"/>
        <v>252681.62313600004</v>
      </c>
      <c r="Q21" s="24">
        <f t="shared" si="13"/>
        <v>2538</v>
      </c>
      <c r="R21" s="38">
        <f t="shared" si="13"/>
        <v>266544.45532800007</v>
      </c>
      <c r="S21" s="24">
        <f t="shared" si="13"/>
        <v>2444</v>
      </c>
      <c r="T21" s="38">
        <f t="shared" si="13"/>
        <v>256672.43846400004</v>
      </c>
      <c r="U21" s="24">
        <f t="shared" si="13"/>
        <v>2448</v>
      </c>
      <c r="V21" s="24">
        <f t="shared" si="13"/>
        <v>257092.52428800002</v>
      </c>
      <c r="W21" s="24">
        <f t="shared" si="13"/>
        <v>2500</v>
      </c>
      <c r="X21" s="24">
        <f t="shared" si="13"/>
        <v>262553.64</v>
      </c>
      <c r="Y21" s="24">
        <f t="shared" si="13"/>
        <v>1876</v>
      </c>
      <c r="Z21" s="38">
        <f t="shared" si="13"/>
        <v>197020.251456</v>
      </c>
      <c r="AA21" s="24">
        <f t="shared" si="13"/>
        <v>1944</v>
      </c>
      <c r="AB21" s="24">
        <f t="shared" si="13"/>
        <v>204161.71046400003</v>
      </c>
      <c r="AC21" s="24">
        <f t="shared" si="13"/>
        <v>26566</v>
      </c>
      <c r="AD21" s="16">
        <f>F21+H21+J21+L21+N21+P21+R21+T21+V21+X21+Z21+AB21</f>
        <v>2790000.0000960003</v>
      </c>
    </row>
    <row r="22" spans="21:30" ht="12.75">
      <c r="U22" s="1"/>
      <c r="V22" s="15"/>
      <c r="W22" s="14"/>
      <c r="X22" s="28"/>
      <c r="Y22" s="14"/>
      <c r="Z22" s="16"/>
      <c r="AA22" s="14"/>
      <c r="AB22" s="29"/>
      <c r="AC22" s="14"/>
      <c r="AD22" s="16"/>
    </row>
    <row r="23" spans="21:30" ht="12.75">
      <c r="U23" s="1"/>
      <c r="V23" s="15"/>
      <c r="W23" s="14"/>
      <c r="X23" s="16"/>
      <c r="Y23" s="14"/>
      <c r="Z23" s="16"/>
      <c r="AA23" s="14"/>
      <c r="AB23" s="29"/>
      <c r="AC23" s="14"/>
      <c r="AD23" s="16"/>
    </row>
    <row r="24" spans="21:30" ht="12.75">
      <c r="U24" s="1"/>
      <c r="V24" s="15"/>
      <c r="W24" s="14"/>
      <c r="X24" s="28"/>
      <c r="Y24" s="14"/>
      <c r="Z24" s="16"/>
      <c r="AA24" s="14"/>
      <c r="AB24" s="29"/>
      <c r="AC24" s="14"/>
      <c r="AD24" s="16"/>
    </row>
    <row r="25" spans="21:30" ht="12.75">
      <c r="U25" s="1"/>
      <c r="V25" s="12"/>
      <c r="W25" s="14"/>
      <c r="X25" s="13"/>
      <c r="Y25" s="14"/>
      <c r="Z25" s="13"/>
      <c r="AA25" s="14"/>
      <c r="AB25" s="13"/>
      <c r="AC25" s="14"/>
      <c r="AD25" s="13"/>
    </row>
    <row r="26" spans="21:30" ht="13.5" thickBot="1">
      <c r="U26" s="24"/>
      <c r="V26" s="24"/>
      <c r="W26" s="24"/>
      <c r="X26" s="24"/>
      <c r="Y26" s="24"/>
      <c r="Z26" s="24"/>
      <c r="AA26" s="24"/>
      <c r="AB26" s="24"/>
      <c r="AC26" s="24"/>
      <c r="AD26" s="24"/>
    </row>
  </sheetData>
  <sheetProtection/>
  <mergeCells count="17">
    <mergeCell ref="S2:T2"/>
    <mergeCell ref="A2:A3"/>
    <mergeCell ref="B2:B3"/>
    <mergeCell ref="C2:C3"/>
    <mergeCell ref="D2:D3"/>
    <mergeCell ref="E2:F2"/>
    <mergeCell ref="G2:H2"/>
    <mergeCell ref="U2:V2"/>
    <mergeCell ref="W2:X2"/>
    <mergeCell ref="Y2:Z2"/>
    <mergeCell ref="AA2:AB2"/>
    <mergeCell ref="AC2:AD2"/>
    <mergeCell ref="I2:J2"/>
    <mergeCell ref="K2:L2"/>
    <mergeCell ref="M2:N2"/>
    <mergeCell ref="O2:P2"/>
    <mergeCell ref="Q2:R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25" sqref="F25"/>
    </sheetView>
  </sheetViews>
  <sheetFormatPr defaultColWidth="9.140625" defaultRowHeight="12.75"/>
  <cols>
    <col min="7" max="7" width="19.421875" style="0" customWidth="1"/>
    <col min="8" max="8" width="14.140625" style="0" customWidth="1"/>
    <col min="9" max="9" width="9.140625" style="0" hidden="1" customWidth="1"/>
    <col min="10" max="10" width="25.57421875" style="0" customWidth="1"/>
    <col min="11" max="11" width="12.00390625" style="0" customWidth="1"/>
  </cols>
  <sheetData>
    <row r="1" spans="1:7" s="130" customFormat="1" ht="20.25">
      <c r="A1" s="258" t="s">
        <v>136</v>
      </c>
      <c r="B1" s="258"/>
      <c r="C1" s="258"/>
      <c r="D1" s="258"/>
      <c r="E1" s="258"/>
      <c r="F1" s="258"/>
      <c r="G1" s="258"/>
    </row>
    <row r="3" spans="1:11" ht="15.75">
      <c r="A3" s="217" t="s">
        <v>137</v>
      </c>
      <c r="B3" s="217"/>
      <c r="C3" s="217"/>
      <c r="D3" s="217"/>
      <c r="E3" s="217"/>
      <c r="F3" s="217"/>
      <c r="G3" s="217"/>
      <c r="J3" t="s">
        <v>151</v>
      </c>
      <c r="K3" t="s">
        <v>152</v>
      </c>
    </row>
    <row r="4" ht="12.75">
      <c r="H4" s="128" t="s">
        <v>140</v>
      </c>
    </row>
    <row r="5" spans="1:11" ht="14.25">
      <c r="A5" s="257" t="s">
        <v>138</v>
      </c>
      <c r="B5" s="257"/>
      <c r="C5" s="257"/>
      <c r="D5" s="257"/>
      <c r="E5" s="257"/>
      <c r="F5" s="257"/>
      <c r="G5" s="257"/>
      <c r="H5" s="131">
        <v>2790000</v>
      </c>
      <c r="J5">
        <v>2783033.43</v>
      </c>
      <c r="K5" s="179">
        <f>H5-J5</f>
        <v>6966.569999999832</v>
      </c>
    </row>
    <row r="6" spans="1:11" ht="14.25">
      <c r="A6" s="132"/>
      <c r="B6" s="132"/>
      <c r="C6" s="132"/>
      <c r="D6" s="132"/>
      <c r="E6" s="132"/>
      <c r="F6" s="132"/>
      <c r="G6" s="132"/>
      <c r="H6" s="132"/>
      <c r="K6" s="179">
        <f aca="true" t="shared" si="0" ref="K6:K17">H6-J6</f>
        <v>0</v>
      </c>
    </row>
    <row r="7" spans="1:11" ht="14.25">
      <c r="A7" s="257" t="s">
        <v>139</v>
      </c>
      <c r="B7" s="257"/>
      <c r="C7" s="257"/>
      <c r="D7" s="257"/>
      <c r="E7" s="257"/>
      <c r="F7" s="257"/>
      <c r="G7" s="257"/>
      <c r="H7" s="131">
        <v>100000</v>
      </c>
      <c r="J7">
        <v>100000</v>
      </c>
      <c r="K7" s="179">
        <f t="shared" si="0"/>
        <v>0</v>
      </c>
    </row>
    <row r="8" spans="1:11" ht="14.25">
      <c r="A8" s="132"/>
      <c r="B8" s="132"/>
      <c r="C8" s="132"/>
      <c r="D8" s="132"/>
      <c r="E8" s="132"/>
      <c r="F8" s="132"/>
      <c r="G8" s="132"/>
      <c r="H8" s="132"/>
      <c r="K8" s="179">
        <f t="shared" si="0"/>
        <v>0</v>
      </c>
    </row>
    <row r="9" spans="1:11" ht="14.25">
      <c r="A9" s="257" t="s">
        <v>141</v>
      </c>
      <c r="B9" s="257"/>
      <c r="C9" s="257"/>
      <c r="D9" s="257"/>
      <c r="E9" s="257"/>
      <c r="F9" s="257"/>
      <c r="G9" s="257"/>
      <c r="H9" s="131">
        <v>1265000</v>
      </c>
      <c r="J9">
        <v>1265000</v>
      </c>
      <c r="K9" s="179">
        <f t="shared" si="0"/>
        <v>0</v>
      </c>
    </row>
    <row r="10" spans="1:11" ht="14.25">
      <c r="A10" s="132"/>
      <c r="B10" s="132"/>
      <c r="C10" s="132"/>
      <c r="D10" s="132"/>
      <c r="E10" s="132"/>
      <c r="F10" s="132"/>
      <c r="G10" s="132"/>
      <c r="H10" s="132"/>
      <c r="K10" s="179">
        <f t="shared" si="0"/>
        <v>0</v>
      </c>
    </row>
    <row r="11" spans="1:11" ht="14.25">
      <c r="A11" s="257" t="s">
        <v>142</v>
      </c>
      <c r="B11" s="257"/>
      <c r="C11" s="257"/>
      <c r="D11" s="257"/>
      <c r="E11" s="257"/>
      <c r="F11" s="257"/>
      <c r="G11" s="257"/>
      <c r="H11" s="131">
        <v>250000</v>
      </c>
      <c r="J11">
        <v>250000</v>
      </c>
      <c r="K11" s="179">
        <f t="shared" si="0"/>
        <v>0</v>
      </c>
    </row>
    <row r="12" spans="1:11" ht="14.25">
      <c r="A12" s="132"/>
      <c r="B12" s="132"/>
      <c r="C12" s="132"/>
      <c r="D12" s="132"/>
      <c r="E12" s="132"/>
      <c r="F12" s="132"/>
      <c r="G12" s="132"/>
      <c r="H12" s="132"/>
      <c r="K12" s="179">
        <f t="shared" si="0"/>
        <v>0</v>
      </c>
    </row>
    <row r="13" spans="1:11" ht="14.25">
      <c r="A13" s="257" t="s">
        <v>143</v>
      </c>
      <c r="B13" s="257"/>
      <c r="C13" s="257"/>
      <c r="D13" s="257"/>
      <c r="E13" s="257"/>
      <c r="F13" s="257"/>
      <c r="G13" s="257"/>
      <c r="H13" s="131">
        <v>55000</v>
      </c>
      <c r="J13">
        <v>55000</v>
      </c>
      <c r="K13" s="179">
        <f t="shared" si="0"/>
        <v>0</v>
      </c>
    </row>
    <row r="14" spans="1:11" ht="14.25">
      <c r="A14" s="132"/>
      <c r="B14" s="132"/>
      <c r="C14" s="132"/>
      <c r="D14" s="132"/>
      <c r="E14" s="132"/>
      <c r="F14" s="132"/>
      <c r="G14" s="132"/>
      <c r="H14" s="132"/>
      <c r="K14" s="179">
        <f t="shared" si="0"/>
        <v>0</v>
      </c>
    </row>
    <row r="15" spans="1:11" ht="14.25">
      <c r="A15" s="257" t="s">
        <v>144</v>
      </c>
      <c r="B15" s="257"/>
      <c r="C15" s="257"/>
      <c r="D15" s="257"/>
      <c r="E15" s="257"/>
      <c r="F15" s="257"/>
      <c r="G15" s="257"/>
      <c r="H15" s="131">
        <v>2622000</v>
      </c>
      <c r="J15">
        <v>2496639.29</v>
      </c>
      <c r="K15" s="179">
        <f t="shared" si="0"/>
        <v>125360.70999999996</v>
      </c>
    </row>
    <row r="16" ht="12.75">
      <c r="K16" s="179"/>
    </row>
    <row r="17" spans="7:11" ht="18">
      <c r="G17" s="133" t="s">
        <v>145</v>
      </c>
      <c r="H17" s="134">
        <f>H5+H7+H9+H11+H13+H15</f>
        <v>7082000</v>
      </c>
      <c r="I17" s="134">
        <f>I5+I7+I9+I11+I13+I15</f>
        <v>0</v>
      </c>
      <c r="J17" s="178">
        <f>J5+J7+J9+J11+J13+J15</f>
        <v>6949672.72</v>
      </c>
      <c r="K17" s="180">
        <f t="shared" si="0"/>
        <v>132327.28000000026</v>
      </c>
    </row>
  </sheetData>
  <sheetProtection/>
  <mergeCells count="8">
    <mergeCell ref="A13:G13"/>
    <mergeCell ref="A15:G15"/>
    <mergeCell ref="A1:G1"/>
    <mergeCell ref="A3:G3"/>
    <mergeCell ref="A5:G5"/>
    <mergeCell ref="A7:G7"/>
    <mergeCell ref="A9:G9"/>
    <mergeCell ref="A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"/>
  <sheetViews>
    <sheetView view="pageBreakPreview" zoomScale="112" zoomScaleSheetLayoutView="112" zoomScalePageLayoutView="0" workbookViewId="0" topLeftCell="E8">
      <selection activeCell="H8" sqref="H8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19.140625" style="8" customWidth="1"/>
    <col min="4" max="4" width="8.140625" style="8" customWidth="1"/>
    <col min="5" max="5" width="7.140625" style="0" customWidth="1"/>
    <col min="6" max="6" width="11.421875" style="20" customWidth="1"/>
    <col min="7" max="7" width="7.421875" style="0" customWidth="1"/>
    <col min="8" max="8" width="10.8515625" style="0" customWidth="1"/>
    <col min="9" max="9" width="7.8515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6" customWidth="1"/>
    <col min="14" max="14" width="9.421875" style="0" customWidth="1"/>
    <col min="15" max="15" width="7.8515625" style="26" customWidth="1"/>
    <col min="16" max="16" width="11.57421875" style="0" customWidth="1"/>
    <col min="17" max="17" width="8.7109375" style="26" customWidth="1"/>
    <col min="18" max="18" width="11.140625" style="0" customWidth="1"/>
    <col min="19" max="19" width="18.28125" style="0" customWidth="1"/>
    <col min="20" max="20" width="14.140625" style="0" customWidth="1"/>
    <col min="21" max="21" width="8.00390625" style="0" customWidth="1"/>
    <col min="22" max="22" width="7.421875" style="26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3" max="33" width="12.421875" style="0" customWidth="1"/>
  </cols>
  <sheetData>
    <row r="1" spans="1:33" ht="34.5" customHeight="1" thickBot="1">
      <c r="A1" s="23" t="s">
        <v>132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  <c r="Q1" s="207" t="s">
        <v>147</v>
      </c>
      <c r="R1" s="208"/>
      <c r="AG1" s="177" t="s">
        <v>147</v>
      </c>
    </row>
    <row r="2" spans="1:33" ht="23.25" customHeight="1">
      <c r="A2" s="211" t="s">
        <v>0</v>
      </c>
      <c r="B2" s="196" t="s">
        <v>1</v>
      </c>
      <c r="C2" s="198" t="s">
        <v>28</v>
      </c>
      <c r="D2" s="198" t="s">
        <v>126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201" t="s">
        <v>34</v>
      </c>
      <c r="R2" s="202"/>
      <c r="S2" s="196" t="s">
        <v>1</v>
      </c>
      <c r="T2" s="198" t="s">
        <v>28</v>
      </c>
      <c r="U2" s="198" t="s">
        <v>126</v>
      </c>
      <c r="V2" s="201" t="s">
        <v>35</v>
      </c>
      <c r="W2" s="202"/>
      <c r="X2" s="203" t="s">
        <v>36</v>
      </c>
      <c r="Y2" s="204"/>
      <c r="Z2" s="201" t="s">
        <v>37</v>
      </c>
      <c r="AA2" s="202"/>
      <c r="AB2" s="201" t="s">
        <v>38</v>
      </c>
      <c r="AC2" s="202"/>
      <c r="AD2" s="201" t="s">
        <v>39</v>
      </c>
      <c r="AE2" s="202"/>
      <c r="AF2" s="209" t="s">
        <v>7</v>
      </c>
      <c r="AG2" s="210"/>
    </row>
    <row r="3" spans="1:33" ht="71.25" customHeight="1">
      <c r="A3" s="212"/>
      <c r="B3" s="197"/>
      <c r="C3" s="199"/>
      <c r="D3" s="200"/>
      <c r="E3" s="57" t="s">
        <v>40</v>
      </c>
      <c r="F3" s="31" t="s">
        <v>41</v>
      </c>
      <c r="G3" s="57" t="s">
        <v>40</v>
      </c>
      <c r="H3" s="5" t="s">
        <v>41</v>
      </c>
      <c r="I3" s="57" t="s">
        <v>40</v>
      </c>
      <c r="J3" s="5" t="s">
        <v>41</v>
      </c>
      <c r="K3" s="57" t="s">
        <v>40</v>
      </c>
      <c r="L3" s="5" t="s">
        <v>41</v>
      </c>
      <c r="M3" s="57" t="s">
        <v>40</v>
      </c>
      <c r="N3" s="5" t="s">
        <v>41</v>
      </c>
      <c r="O3" s="57" t="s">
        <v>40</v>
      </c>
      <c r="P3" s="5" t="s">
        <v>41</v>
      </c>
      <c r="Q3" s="57" t="s">
        <v>40</v>
      </c>
      <c r="R3" s="5" t="s">
        <v>41</v>
      </c>
      <c r="S3" s="197"/>
      <c r="T3" s="199"/>
      <c r="U3" s="200"/>
      <c r="V3" s="57" t="s">
        <v>40</v>
      </c>
      <c r="W3" s="5" t="s">
        <v>41</v>
      </c>
      <c r="X3" s="57" t="s">
        <v>40</v>
      </c>
      <c r="Y3" s="5" t="s">
        <v>41</v>
      </c>
      <c r="Z3" s="57" t="s">
        <v>40</v>
      </c>
      <c r="AA3" s="5" t="s">
        <v>41</v>
      </c>
      <c r="AB3" s="57" t="s">
        <v>40</v>
      </c>
      <c r="AC3" s="5" t="s">
        <v>41</v>
      </c>
      <c r="AD3" s="57" t="s">
        <v>40</v>
      </c>
      <c r="AE3" s="5" t="s">
        <v>41</v>
      </c>
      <c r="AF3" s="57" t="s">
        <v>40</v>
      </c>
      <c r="AG3" s="104" t="s">
        <v>41</v>
      </c>
    </row>
    <row r="4" spans="1:33" ht="43.5" customHeight="1">
      <c r="A4" s="3" t="s">
        <v>18</v>
      </c>
      <c r="B4" s="11" t="s">
        <v>54</v>
      </c>
      <c r="C4" s="51" t="s">
        <v>69</v>
      </c>
      <c r="D4" s="6">
        <v>21.60760588</v>
      </c>
      <c r="E4" s="1">
        <v>170</v>
      </c>
      <c r="F4" s="84">
        <f>E4*D4</f>
        <v>3673.2929996000003</v>
      </c>
      <c r="G4" s="1">
        <v>160</v>
      </c>
      <c r="H4" s="106">
        <f>G4*D4</f>
        <v>3457.2169408</v>
      </c>
      <c r="I4" s="1">
        <v>176</v>
      </c>
      <c r="J4" s="106">
        <f>I4*D4</f>
        <v>3802.9386348800003</v>
      </c>
      <c r="K4" s="1">
        <v>120</v>
      </c>
      <c r="L4" s="15">
        <f>K4*D4</f>
        <v>2592.9127056</v>
      </c>
      <c r="M4" s="1">
        <v>124</v>
      </c>
      <c r="N4" s="112">
        <f>M4*D4</f>
        <v>2679.34312912</v>
      </c>
      <c r="O4" s="1">
        <v>120</v>
      </c>
      <c r="P4" s="112">
        <f>O4*D4</f>
        <v>2592.9127056</v>
      </c>
      <c r="Q4" s="1">
        <v>124</v>
      </c>
      <c r="R4" s="114">
        <f>Q4*D4</f>
        <v>2679.34312912</v>
      </c>
      <c r="S4" s="11" t="s">
        <v>54</v>
      </c>
      <c r="T4" s="51" t="s">
        <v>69</v>
      </c>
      <c r="U4" s="6">
        <v>21.60760588</v>
      </c>
      <c r="V4" s="1">
        <v>124</v>
      </c>
      <c r="W4" s="112">
        <f>V4*D4</f>
        <v>2679.34312912</v>
      </c>
      <c r="X4" s="1">
        <v>120</v>
      </c>
      <c r="Y4" s="15">
        <f>X4*D4</f>
        <v>2592.9127056</v>
      </c>
      <c r="Z4" s="1">
        <v>124</v>
      </c>
      <c r="AA4" s="112">
        <f>Z4*D4</f>
        <v>2679.34312912</v>
      </c>
      <c r="AB4" s="1">
        <v>172</v>
      </c>
      <c r="AC4" s="112">
        <f>AB4*D4</f>
        <v>3716.50821136</v>
      </c>
      <c r="AD4" s="1">
        <v>174</v>
      </c>
      <c r="AE4" s="114">
        <f>AD4*D4</f>
        <v>3759.72342312</v>
      </c>
      <c r="AF4" s="1">
        <f>E4+G4+I4+K4+M4+O4+Q4+V4+X4+Z4+AB4+AD4</f>
        <v>1708</v>
      </c>
      <c r="AG4" s="105">
        <v>36905.77</v>
      </c>
    </row>
    <row r="5" spans="1:33" ht="41.25" customHeight="1">
      <c r="A5" s="3" t="s">
        <v>17</v>
      </c>
      <c r="B5" s="11" t="s">
        <v>56</v>
      </c>
      <c r="C5" s="52" t="s">
        <v>107</v>
      </c>
      <c r="D5" s="6">
        <v>21.60760588</v>
      </c>
      <c r="E5" s="1">
        <v>232</v>
      </c>
      <c r="F5" s="84">
        <v>5012.97</v>
      </c>
      <c r="G5" s="1">
        <v>216</v>
      </c>
      <c r="H5" s="106">
        <f>G5*D5</f>
        <v>4667.24287008</v>
      </c>
      <c r="I5" s="1">
        <v>238</v>
      </c>
      <c r="J5" s="106">
        <f>I5*D5</f>
        <v>5142.6101994400005</v>
      </c>
      <c r="K5" s="1">
        <v>232</v>
      </c>
      <c r="L5" s="15">
        <v>5012.97</v>
      </c>
      <c r="M5" s="1">
        <v>230</v>
      </c>
      <c r="N5" s="112">
        <f>M5*D5</f>
        <v>4969.7493524</v>
      </c>
      <c r="O5" s="1">
        <v>228</v>
      </c>
      <c r="P5" s="112">
        <f>O5*D5</f>
        <v>4926.53414064</v>
      </c>
      <c r="Q5" s="1">
        <v>240</v>
      </c>
      <c r="R5" s="114">
        <f>Q5*D5</f>
        <v>5185.8254112</v>
      </c>
      <c r="S5" s="11" t="s">
        <v>56</v>
      </c>
      <c r="T5" s="52" t="s">
        <v>107</v>
      </c>
      <c r="U5" s="6">
        <v>21.60760588</v>
      </c>
      <c r="V5" s="1">
        <v>234</v>
      </c>
      <c r="W5" s="112">
        <f>V5*D5</f>
        <v>5056.17977592</v>
      </c>
      <c r="X5" s="1">
        <v>232</v>
      </c>
      <c r="Y5" s="15">
        <v>5012.97</v>
      </c>
      <c r="Z5" s="1">
        <v>234</v>
      </c>
      <c r="AA5" s="112">
        <f>Z5*D5</f>
        <v>5056.17977592</v>
      </c>
      <c r="AB5" s="1">
        <v>232</v>
      </c>
      <c r="AC5" s="112">
        <v>5012.97</v>
      </c>
      <c r="AD5" s="1">
        <v>236</v>
      </c>
      <c r="AE5" s="114">
        <f>AD5*D5</f>
        <v>5099.394987680001</v>
      </c>
      <c r="AF5" s="1">
        <f>E5+G5+I5+K5+M5+O5+Q5+V5+X5+Z5+AB5+AD5</f>
        <v>2784</v>
      </c>
      <c r="AG5" s="105">
        <v>60155.59</v>
      </c>
    </row>
    <row r="6" spans="1:33" ht="45" customHeight="1">
      <c r="A6" s="3" t="s">
        <v>19</v>
      </c>
      <c r="B6" s="11" t="s">
        <v>57</v>
      </c>
      <c r="C6" s="6" t="s">
        <v>30</v>
      </c>
      <c r="D6" s="6">
        <v>21.60760588</v>
      </c>
      <c r="E6" s="1">
        <v>16</v>
      </c>
      <c r="F6" s="84">
        <f>E6*D6</f>
        <v>345.72169408</v>
      </c>
      <c r="G6" s="1">
        <v>8</v>
      </c>
      <c r="H6" s="106">
        <f>G6*D6</f>
        <v>172.86084704</v>
      </c>
      <c r="I6" s="1">
        <v>10</v>
      </c>
      <c r="J6" s="106">
        <f>I6*D6</f>
        <v>216.0760588</v>
      </c>
      <c r="K6" s="1">
        <v>8</v>
      </c>
      <c r="L6" s="15">
        <f>K6*D6</f>
        <v>172.86084704</v>
      </c>
      <c r="M6" s="1">
        <v>18</v>
      </c>
      <c r="N6" s="112">
        <f>M6*D6</f>
        <v>388.93690584</v>
      </c>
      <c r="O6" s="1">
        <v>12</v>
      </c>
      <c r="P6" s="112">
        <f>O6*D6</f>
        <v>259.29127056000004</v>
      </c>
      <c r="Q6" s="1">
        <v>8</v>
      </c>
      <c r="R6" s="114">
        <f>Q6*D6</f>
        <v>172.86084704</v>
      </c>
      <c r="S6" s="11" t="s">
        <v>57</v>
      </c>
      <c r="T6" s="6" t="s">
        <v>30</v>
      </c>
      <c r="U6" s="6">
        <v>21.60760588</v>
      </c>
      <c r="V6" s="1">
        <v>14</v>
      </c>
      <c r="W6" s="112">
        <f>V6*D6</f>
        <v>302.50648232000003</v>
      </c>
      <c r="X6" s="1">
        <v>8</v>
      </c>
      <c r="Y6" s="15">
        <f>X6*D6</f>
        <v>172.86084704</v>
      </c>
      <c r="Z6" s="1">
        <v>14</v>
      </c>
      <c r="AA6" s="112">
        <f>Z6*D6</f>
        <v>302.50648232000003</v>
      </c>
      <c r="AB6" s="1">
        <v>8</v>
      </c>
      <c r="AC6" s="112">
        <f>AB6*D6</f>
        <v>172.86084704</v>
      </c>
      <c r="AD6" s="1">
        <v>12</v>
      </c>
      <c r="AE6" s="114">
        <f>AD6*D6</f>
        <v>259.29127056000004</v>
      </c>
      <c r="AF6" s="1">
        <f>E6+G6+I6+K6+M6+O6+Q6+V6+X6+Z6+AB6+AD6</f>
        <v>136</v>
      </c>
      <c r="AG6" s="105">
        <v>2938.64</v>
      </c>
    </row>
    <row r="7" spans="1:33" ht="0.75" customHeight="1" hidden="1">
      <c r="A7" s="4"/>
      <c r="B7" s="18"/>
      <c r="C7" s="7"/>
      <c r="D7" s="6">
        <v>71.9043293975</v>
      </c>
      <c r="E7" s="1">
        <f>C7*D7</f>
        <v>0</v>
      </c>
      <c r="F7" s="32"/>
      <c r="G7" s="2"/>
      <c r="H7" s="1"/>
      <c r="I7" s="2"/>
      <c r="J7" s="1">
        <f>I7*D7</f>
        <v>0</v>
      </c>
      <c r="K7" s="1"/>
      <c r="L7" s="12"/>
      <c r="M7" s="14"/>
      <c r="N7" s="13"/>
      <c r="O7" s="14"/>
      <c r="P7" s="13"/>
      <c r="Q7" s="14"/>
      <c r="R7" s="29"/>
      <c r="S7" s="18"/>
      <c r="T7" s="7"/>
      <c r="U7" s="6">
        <v>71.9043293975</v>
      </c>
      <c r="V7" s="14"/>
      <c r="W7" s="16"/>
      <c r="X7" s="1"/>
      <c r="Y7" s="15"/>
      <c r="Z7" s="14"/>
      <c r="AA7" s="16"/>
      <c r="AB7" s="14"/>
      <c r="AC7" s="16"/>
      <c r="AD7" s="14"/>
      <c r="AE7" s="29">
        <f>AD7*D7</f>
        <v>0</v>
      </c>
      <c r="AF7" s="14"/>
      <c r="AG7" s="105">
        <f>F7+H7+J7+L7+N7+P7+R7+W7+Y7+AA7+AC7+AE7</f>
        <v>0</v>
      </c>
    </row>
    <row r="8" spans="1:33" s="22" customFormat="1" ht="19.5" customHeight="1" thickBot="1">
      <c r="A8" s="21"/>
      <c r="B8" s="19" t="s">
        <v>7</v>
      </c>
      <c r="C8" s="24"/>
      <c r="D8" s="24"/>
      <c r="E8" s="24">
        <f aca="true" t="shared" si="0" ref="E8:AF8">SUM(E4:E7)</f>
        <v>418</v>
      </c>
      <c r="F8" s="25">
        <f t="shared" si="0"/>
        <v>9031.98469368</v>
      </c>
      <c r="G8" s="24">
        <f t="shared" si="0"/>
        <v>384</v>
      </c>
      <c r="H8" s="25">
        <f t="shared" si="0"/>
        <v>8297.32065792</v>
      </c>
      <c r="I8" s="24">
        <f t="shared" si="0"/>
        <v>424</v>
      </c>
      <c r="J8" s="25">
        <v>9161.63</v>
      </c>
      <c r="K8" s="24">
        <f t="shared" si="0"/>
        <v>360</v>
      </c>
      <c r="L8" s="25">
        <f t="shared" si="0"/>
        <v>7778.743552640001</v>
      </c>
      <c r="M8" s="24">
        <f t="shared" si="0"/>
        <v>372</v>
      </c>
      <c r="N8" s="25">
        <f t="shared" si="0"/>
        <v>8038.029387359999</v>
      </c>
      <c r="O8" s="24">
        <f t="shared" si="0"/>
        <v>360</v>
      </c>
      <c r="P8" s="25">
        <v>7778.73</v>
      </c>
      <c r="Q8" s="24">
        <f t="shared" si="0"/>
        <v>372</v>
      </c>
      <c r="R8" s="107">
        <f t="shared" si="0"/>
        <v>8038.029387360001</v>
      </c>
      <c r="S8" s="19" t="s">
        <v>7</v>
      </c>
      <c r="T8" s="24"/>
      <c r="U8" s="24"/>
      <c r="V8" s="24">
        <f t="shared" si="0"/>
        <v>372</v>
      </c>
      <c r="W8" s="25">
        <f t="shared" si="0"/>
        <v>8038.029387359999</v>
      </c>
      <c r="X8" s="24">
        <f t="shared" si="0"/>
        <v>360</v>
      </c>
      <c r="Y8" s="25">
        <f t="shared" si="0"/>
        <v>7778.743552640001</v>
      </c>
      <c r="Z8" s="24">
        <f t="shared" si="0"/>
        <v>372</v>
      </c>
      <c r="AA8" s="25">
        <f t="shared" si="0"/>
        <v>8038.029387359999</v>
      </c>
      <c r="AB8" s="24">
        <f t="shared" si="0"/>
        <v>412</v>
      </c>
      <c r="AC8" s="25">
        <f t="shared" si="0"/>
        <v>8902.3390584</v>
      </c>
      <c r="AD8" s="24">
        <f t="shared" si="0"/>
        <v>422</v>
      </c>
      <c r="AE8" s="107">
        <v>9118.4</v>
      </c>
      <c r="AF8" s="24">
        <f t="shared" si="0"/>
        <v>4628</v>
      </c>
      <c r="AG8" s="175">
        <f>F8+H8+J8+L8+N8+P8+R8+W8+Y8+AA8+AC8+AE8</f>
        <v>100000.00906472001</v>
      </c>
    </row>
    <row r="9" ht="45" customHeight="1" thickBot="1"/>
    <row r="10" spans="1:16" ht="21" customHeight="1">
      <c r="A10" s="211" t="s">
        <v>0</v>
      </c>
      <c r="B10" s="196" t="s">
        <v>1</v>
      </c>
      <c r="C10" s="198" t="s">
        <v>28</v>
      </c>
      <c r="D10" s="198" t="s">
        <v>126</v>
      </c>
      <c r="E10" s="201" t="s">
        <v>35</v>
      </c>
      <c r="F10" s="202"/>
      <c r="G10" s="203" t="s">
        <v>36</v>
      </c>
      <c r="H10" s="204"/>
      <c r="I10" s="201" t="s">
        <v>37</v>
      </c>
      <c r="J10" s="202"/>
      <c r="K10" s="201" t="s">
        <v>38</v>
      </c>
      <c r="L10" s="202"/>
      <c r="M10" s="201" t="s">
        <v>39</v>
      </c>
      <c r="N10" s="202"/>
      <c r="O10" s="209" t="s">
        <v>7</v>
      </c>
      <c r="P10" s="210"/>
    </row>
    <row r="11" spans="1:16" ht="30" customHeight="1">
      <c r="A11" s="212"/>
      <c r="B11" s="197"/>
      <c r="C11" s="199"/>
      <c r="D11" s="200"/>
      <c r="E11" s="57" t="s">
        <v>40</v>
      </c>
      <c r="F11" s="5" t="s">
        <v>41</v>
      </c>
      <c r="G11" s="57" t="s">
        <v>40</v>
      </c>
      <c r="H11" s="5" t="s">
        <v>41</v>
      </c>
      <c r="I11" s="57" t="s">
        <v>40</v>
      </c>
      <c r="J11" s="5" t="s">
        <v>41</v>
      </c>
      <c r="K11" s="57" t="s">
        <v>40</v>
      </c>
      <c r="L11" s="5" t="s">
        <v>41</v>
      </c>
      <c r="M11" s="57" t="s">
        <v>40</v>
      </c>
      <c r="N11" s="5" t="s">
        <v>41</v>
      </c>
      <c r="O11" s="57" t="s">
        <v>40</v>
      </c>
      <c r="P11" s="104" t="s">
        <v>41</v>
      </c>
    </row>
    <row r="12" spans="1:16" ht="41.25" customHeight="1">
      <c r="A12" s="3" t="s">
        <v>18</v>
      </c>
      <c r="B12" s="11" t="s">
        <v>54</v>
      </c>
      <c r="C12" s="51" t="s">
        <v>69</v>
      </c>
      <c r="D12" s="6">
        <v>21.60760588</v>
      </c>
      <c r="E12" s="1">
        <v>124</v>
      </c>
      <c r="F12" s="112">
        <f>E12*D12</f>
        <v>2679.34312912</v>
      </c>
      <c r="G12" s="1">
        <v>120</v>
      </c>
      <c r="H12" s="15">
        <f>G12*D12</f>
        <v>2592.9127056</v>
      </c>
      <c r="I12" s="1">
        <v>124</v>
      </c>
      <c r="J12" s="112">
        <f>I12*D12</f>
        <v>2679.34312912</v>
      </c>
      <c r="K12" s="1">
        <v>172</v>
      </c>
      <c r="L12" s="112">
        <f>K12*D12</f>
        <v>3716.50821136</v>
      </c>
      <c r="M12" s="1">
        <v>174</v>
      </c>
      <c r="N12" s="114">
        <f>M12*D12</f>
        <v>3759.72342312</v>
      </c>
      <c r="O12" s="1">
        <f>E4+G4+I4+K4+M4+O4+Q4+E12+G12+I12+K12+M12</f>
        <v>1708</v>
      </c>
      <c r="P12" s="105">
        <v>36905.77</v>
      </c>
    </row>
    <row r="13" spans="1:16" ht="42.75" customHeight="1">
      <c r="A13" s="3" t="s">
        <v>17</v>
      </c>
      <c r="B13" s="11" t="s">
        <v>56</v>
      </c>
      <c r="C13" s="52" t="s">
        <v>107</v>
      </c>
      <c r="D13" s="6">
        <v>21.60760588</v>
      </c>
      <c r="E13" s="1">
        <v>234</v>
      </c>
      <c r="F13" s="112">
        <f>E13*D13</f>
        <v>5056.17977592</v>
      </c>
      <c r="G13" s="1">
        <v>232</v>
      </c>
      <c r="H13" s="15">
        <v>5012.97</v>
      </c>
      <c r="I13" s="1">
        <v>234</v>
      </c>
      <c r="J13" s="112">
        <f>I13*D13</f>
        <v>5056.17977592</v>
      </c>
      <c r="K13" s="1">
        <v>232</v>
      </c>
      <c r="L13" s="112">
        <v>5012.97</v>
      </c>
      <c r="M13" s="1">
        <v>236</v>
      </c>
      <c r="N13" s="114">
        <f>M13*D13</f>
        <v>5099.394987680001</v>
      </c>
      <c r="O13" s="1">
        <f>E5+G5+I5+K5+M5+O5+Q5+E13+G13+I13+K13+M13</f>
        <v>2784</v>
      </c>
      <c r="P13" s="105">
        <v>60155.59</v>
      </c>
    </row>
    <row r="14" spans="1:16" ht="28.5" customHeight="1">
      <c r="A14" s="3" t="s">
        <v>19</v>
      </c>
      <c r="B14" s="11" t="s">
        <v>57</v>
      </c>
      <c r="C14" s="6" t="s">
        <v>30</v>
      </c>
      <c r="D14" s="6">
        <v>21.60760588</v>
      </c>
      <c r="E14" s="1">
        <v>14</v>
      </c>
      <c r="F14" s="112">
        <f>E14*D14</f>
        <v>302.50648232000003</v>
      </c>
      <c r="G14" s="1">
        <v>8</v>
      </c>
      <c r="H14" s="15">
        <f>G14*D14</f>
        <v>172.86084704</v>
      </c>
      <c r="I14" s="1">
        <v>14</v>
      </c>
      <c r="J14" s="112">
        <f>I14*D14</f>
        <v>302.50648232000003</v>
      </c>
      <c r="K14" s="1">
        <v>8</v>
      </c>
      <c r="L14" s="112">
        <f>K14*D14</f>
        <v>172.86084704</v>
      </c>
      <c r="M14" s="1">
        <v>12</v>
      </c>
      <c r="N14" s="114">
        <f>M14*D14</f>
        <v>259.29127056000004</v>
      </c>
      <c r="O14" s="1">
        <f>E6+G6+I6+K6+M6+O6+Q6+E14+G14+I14+K14+M14</f>
        <v>136</v>
      </c>
      <c r="P14" s="105">
        <v>2938.64</v>
      </c>
    </row>
    <row r="15" spans="1:16" ht="25.5" customHeight="1" thickBot="1">
      <c r="A15" s="21"/>
      <c r="B15" s="19" t="s">
        <v>7</v>
      </c>
      <c r="C15" s="24"/>
      <c r="D15" s="24"/>
      <c r="E15" s="24">
        <f aca="true" t="shared" si="1" ref="E15:M15">SUM(E12:E14)</f>
        <v>372</v>
      </c>
      <c r="F15" s="25">
        <f t="shared" si="1"/>
        <v>8038.029387359999</v>
      </c>
      <c r="G15" s="24">
        <f t="shared" si="1"/>
        <v>360</v>
      </c>
      <c r="H15" s="25">
        <f t="shared" si="1"/>
        <v>7778.743552640001</v>
      </c>
      <c r="I15" s="24">
        <f t="shared" si="1"/>
        <v>372</v>
      </c>
      <c r="J15" s="25">
        <f t="shared" si="1"/>
        <v>8038.029387359999</v>
      </c>
      <c r="K15" s="24">
        <f t="shared" si="1"/>
        <v>412</v>
      </c>
      <c r="L15" s="25">
        <f t="shared" si="1"/>
        <v>8902.3390584</v>
      </c>
      <c r="M15" s="24">
        <f t="shared" si="1"/>
        <v>422</v>
      </c>
      <c r="N15" s="107">
        <v>9118.4</v>
      </c>
      <c r="O15" s="24">
        <f>SUM(O12:O14)</f>
        <v>4628</v>
      </c>
      <c r="P15" s="176">
        <v>100000</v>
      </c>
    </row>
  </sheetData>
  <sheetProtection/>
  <mergeCells count="31">
    <mergeCell ref="V2:W2"/>
    <mergeCell ref="U2:U3"/>
    <mergeCell ref="AF2:AG2"/>
    <mergeCell ref="K2:L2"/>
    <mergeCell ref="M2:N2"/>
    <mergeCell ref="O2:P2"/>
    <mergeCell ref="T2:T3"/>
    <mergeCell ref="S2:S3"/>
    <mergeCell ref="Z2:AA2"/>
    <mergeCell ref="O10:P10"/>
    <mergeCell ref="X2:Y2"/>
    <mergeCell ref="AD2:AE2"/>
    <mergeCell ref="A10:A11"/>
    <mergeCell ref="A2:A3"/>
    <mergeCell ref="Q2:R2"/>
    <mergeCell ref="B2:B3"/>
    <mergeCell ref="C2:C3"/>
    <mergeCell ref="AB2:AC2"/>
    <mergeCell ref="D2:D3"/>
    <mergeCell ref="E2:F2"/>
    <mergeCell ref="M10:N10"/>
    <mergeCell ref="I2:J2"/>
    <mergeCell ref="G2:H2"/>
    <mergeCell ref="Q1:R1"/>
    <mergeCell ref="K10:L10"/>
    <mergeCell ref="B10:B11"/>
    <mergeCell ref="C10:C11"/>
    <mergeCell ref="D10:D11"/>
    <mergeCell ref="E10:F10"/>
    <mergeCell ref="G10:H10"/>
    <mergeCell ref="I10:J10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112" zoomScaleSheetLayoutView="112" zoomScalePageLayoutView="0" workbookViewId="0" topLeftCell="E7">
      <selection activeCell="H15" sqref="H15"/>
    </sheetView>
  </sheetViews>
  <sheetFormatPr defaultColWidth="9.140625" defaultRowHeight="12.75"/>
  <cols>
    <col min="1" max="1" width="4.140625" style="0" customWidth="1"/>
    <col min="2" max="2" width="28.421875" style="20" customWidth="1"/>
    <col min="3" max="3" width="23.8515625" style="8" customWidth="1"/>
    <col min="4" max="4" width="12.8515625" style="8" customWidth="1"/>
    <col min="5" max="5" width="11.421875" style="8" customWidth="1"/>
    <col min="6" max="6" width="11.8515625" style="0" customWidth="1"/>
    <col min="7" max="7" width="11.7109375" style="0" customWidth="1"/>
    <col min="8" max="8" width="12.140625" style="0" customWidth="1"/>
    <col min="9" max="9" width="12.57421875" style="0" customWidth="1"/>
    <col min="10" max="10" width="12.421875" style="0" customWidth="1"/>
    <col min="11" max="11" width="13.8515625" style="0" customWidth="1"/>
    <col min="12" max="12" width="13.8515625" style="26" customWidth="1"/>
    <col min="13" max="13" width="8.421875" style="0" customWidth="1"/>
    <col min="14" max="14" width="7.8515625" style="26" customWidth="1"/>
    <col min="15" max="15" width="14.8515625" style="0" customWidth="1"/>
    <col min="16" max="16" width="7.28125" style="26" customWidth="1"/>
    <col min="17" max="17" width="8.00390625" style="0" customWidth="1"/>
    <col min="18" max="18" width="7.421875" style="26" customWidth="1"/>
  </cols>
  <sheetData>
    <row r="1" spans="11:15" ht="63.75" customHeight="1">
      <c r="K1" s="129"/>
      <c r="L1" s="96"/>
      <c r="M1" s="185" t="s">
        <v>131</v>
      </c>
      <c r="N1" s="185"/>
      <c r="O1" s="185"/>
    </row>
    <row r="2" spans="1:18" s="64" customFormat="1" ht="36.75" customHeight="1" thickBot="1">
      <c r="A2" s="218" t="s">
        <v>130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  <c r="L2" s="63"/>
      <c r="N2" s="63"/>
      <c r="P2" s="63"/>
      <c r="R2" s="63"/>
    </row>
    <row r="3" spans="1:18" ht="23.25" customHeight="1">
      <c r="A3" s="221" t="s">
        <v>0</v>
      </c>
      <c r="B3" s="223" t="s">
        <v>1</v>
      </c>
      <c r="C3" s="214" t="s">
        <v>28</v>
      </c>
      <c r="D3" s="214" t="s">
        <v>47</v>
      </c>
      <c r="E3" s="214" t="s">
        <v>48</v>
      </c>
      <c r="F3" s="214" t="s">
        <v>33</v>
      </c>
      <c r="G3" s="214" t="s">
        <v>34</v>
      </c>
      <c r="H3" s="214" t="s">
        <v>35</v>
      </c>
      <c r="I3" s="214" t="s">
        <v>36</v>
      </c>
      <c r="J3" s="214" t="s">
        <v>37</v>
      </c>
      <c r="K3" s="214" t="s">
        <v>104</v>
      </c>
      <c r="L3"/>
      <c r="N3"/>
      <c r="P3"/>
      <c r="R3"/>
    </row>
    <row r="4" spans="1:18" ht="42.75" customHeight="1">
      <c r="A4" s="222"/>
      <c r="B4" s="224"/>
      <c r="C4" s="225"/>
      <c r="D4" s="215"/>
      <c r="E4" s="215"/>
      <c r="F4" s="215"/>
      <c r="G4" s="215"/>
      <c r="H4" s="215"/>
      <c r="I4" s="215"/>
      <c r="J4" s="215"/>
      <c r="K4" s="215"/>
      <c r="L4"/>
      <c r="N4"/>
      <c r="P4"/>
      <c r="R4"/>
    </row>
    <row r="5" spans="1:18" ht="53.25" customHeight="1">
      <c r="A5" s="100" t="s">
        <v>18</v>
      </c>
      <c r="B5" s="74" t="s">
        <v>71</v>
      </c>
      <c r="C5" s="74" t="s">
        <v>32</v>
      </c>
      <c r="D5" s="74">
        <v>16025.52</v>
      </c>
      <c r="E5" s="74">
        <v>14381.88</v>
      </c>
      <c r="F5" s="76">
        <v>15203.7</v>
      </c>
      <c r="G5" s="76">
        <v>16641.89</v>
      </c>
      <c r="H5" s="75">
        <v>15614.61</v>
      </c>
      <c r="I5" s="76">
        <v>16025.52</v>
      </c>
      <c r="J5" s="76">
        <v>15203.7</v>
      </c>
      <c r="K5" s="73">
        <f aca="true" t="shared" si="0" ref="K5:K10">SUM(D5:J5)</f>
        <v>109096.82</v>
      </c>
      <c r="L5"/>
      <c r="N5"/>
      <c r="P5"/>
      <c r="R5"/>
    </row>
    <row r="6" spans="1:18" ht="41.25" customHeight="1">
      <c r="A6" s="100" t="s">
        <v>17</v>
      </c>
      <c r="B6" s="74" t="s">
        <v>72</v>
      </c>
      <c r="C6" s="74" t="s">
        <v>32</v>
      </c>
      <c r="D6" s="75">
        <v>6848.51</v>
      </c>
      <c r="E6" s="75">
        <v>6300.63</v>
      </c>
      <c r="F6" s="75">
        <v>6574.58</v>
      </c>
      <c r="G6" s="76">
        <v>7053.97</v>
      </c>
      <c r="H6" s="76">
        <v>6917</v>
      </c>
      <c r="I6" s="76">
        <v>6848.51</v>
      </c>
      <c r="J6" s="75">
        <v>6574.57</v>
      </c>
      <c r="K6" s="73">
        <f t="shared" si="0"/>
        <v>47117.770000000004</v>
      </c>
      <c r="L6"/>
      <c r="N6"/>
      <c r="P6"/>
      <c r="R6"/>
    </row>
    <row r="7" spans="1:18" ht="45" customHeight="1">
      <c r="A7" s="100" t="s">
        <v>19</v>
      </c>
      <c r="B7" s="74" t="s">
        <v>73</v>
      </c>
      <c r="C7" s="74" t="s">
        <v>69</v>
      </c>
      <c r="D7" s="75">
        <v>15853.54</v>
      </c>
      <c r="E7" s="75">
        <v>14634.04</v>
      </c>
      <c r="F7" s="75">
        <v>15243.79</v>
      </c>
      <c r="G7" s="76">
        <v>16463.3</v>
      </c>
      <c r="H7" s="75">
        <v>15853.54</v>
      </c>
      <c r="I7" s="76">
        <v>15853.54</v>
      </c>
      <c r="J7" s="75">
        <v>15243.79</v>
      </c>
      <c r="K7" s="73">
        <f t="shared" si="0"/>
        <v>109145.54000000001</v>
      </c>
      <c r="L7"/>
      <c r="N7"/>
      <c r="P7"/>
      <c r="R7"/>
    </row>
    <row r="8" spans="1:18" ht="30" customHeight="1">
      <c r="A8" s="101" t="s">
        <v>20</v>
      </c>
      <c r="B8" s="98" t="s">
        <v>76</v>
      </c>
      <c r="C8" s="77" t="s">
        <v>74</v>
      </c>
      <c r="D8" s="77">
        <v>31750.38</v>
      </c>
      <c r="E8" s="77">
        <v>31750.38</v>
      </c>
      <c r="F8" s="75">
        <v>31750.38</v>
      </c>
      <c r="G8" s="77">
        <v>33073.31</v>
      </c>
      <c r="H8" s="77">
        <v>31750.38</v>
      </c>
      <c r="I8" s="75">
        <v>31750.38</v>
      </c>
      <c r="J8" s="77">
        <v>33073.31</v>
      </c>
      <c r="K8" s="73">
        <f t="shared" si="0"/>
        <v>224898.52</v>
      </c>
      <c r="L8"/>
      <c r="N8"/>
      <c r="P8"/>
      <c r="R8"/>
    </row>
    <row r="9" spans="1:18" ht="30.75" customHeight="1">
      <c r="A9" s="101" t="s">
        <v>21</v>
      </c>
      <c r="B9" s="98" t="s">
        <v>75</v>
      </c>
      <c r="C9" s="77" t="s">
        <v>77</v>
      </c>
      <c r="D9" s="77">
        <v>109375.25</v>
      </c>
      <c r="E9" s="77">
        <v>109375.25</v>
      </c>
      <c r="F9" s="77">
        <v>109375.25</v>
      </c>
      <c r="G9" s="77">
        <v>113932.55</v>
      </c>
      <c r="H9" s="77">
        <v>109375.25</v>
      </c>
      <c r="I9" s="77">
        <v>109375.25</v>
      </c>
      <c r="J9" s="77">
        <v>113932.55</v>
      </c>
      <c r="K9" s="73">
        <f t="shared" si="0"/>
        <v>774741.3500000001</v>
      </c>
      <c r="L9" s="55"/>
      <c r="N9"/>
      <c r="P9"/>
      <c r="R9"/>
    </row>
    <row r="10" spans="1:12" s="22" customFormat="1" ht="30" customHeight="1" thickBot="1">
      <c r="A10" s="102"/>
      <c r="B10" s="99" t="s">
        <v>79</v>
      </c>
      <c r="C10" s="78"/>
      <c r="D10" s="72">
        <f>SUM(D5:D9)</f>
        <v>179853.2</v>
      </c>
      <c r="E10" s="78">
        <f aca="true" t="shared" si="1" ref="E10:J10">SUM(E5:E9)</f>
        <v>176442.18</v>
      </c>
      <c r="F10" s="72">
        <f t="shared" si="1"/>
        <v>178147.7</v>
      </c>
      <c r="G10" s="78">
        <f t="shared" si="1"/>
        <v>187165.02000000002</v>
      </c>
      <c r="H10" s="78">
        <f t="shared" si="1"/>
        <v>179510.78</v>
      </c>
      <c r="I10" s="72">
        <f t="shared" si="1"/>
        <v>179853.2</v>
      </c>
      <c r="J10" s="78">
        <f t="shared" si="1"/>
        <v>184027.91999999998</v>
      </c>
      <c r="K10" s="72">
        <f t="shared" si="0"/>
        <v>1265000</v>
      </c>
      <c r="L10" s="34"/>
    </row>
    <row r="11" spans="2:11" ht="15"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8" ht="49.5" customHeight="1">
      <c r="A12" s="42" t="s">
        <v>22</v>
      </c>
      <c r="B12" s="80" t="s">
        <v>80</v>
      </c>
      <c r="C12" s="77" t="s">
        <v>74</v>
      </c>
      <c r="D12" s="79">
        <v>34722.22</v>
      </c>
      <c r="E12" s="80">
        <v>34722.22</v>
      </c>
      <c r="F12" s="81">
        <v>36458.33</v>
      </c>
      <c r="G12" s="73">
        <v>38194.44</v>
      </c>
      <c r="H12" s="73">
        <v>32986.11</v>
      </c>
      <c r="I12" s="73">
        <v>36458.34</v>
      </c>
      <c r="J12" s="81">
        <v>36458.34</v>
      </c>
      <c r="K12" s="82">
        <f>SUM(D12:J12)</f>
        <v>250000</v>
      </c>
      <c r="L12"/>
      <c r="N12"/>
      <c r="P12"/>
      <c r="R12"/>
    </row>
    <row r="13" spans="1:18" ht="41.25" customHeight="1">
      <c r="A13" s="42" t="s">
        <v>23</v>
      </c>
      <c r="B13" s="80" t="s">
        <v>81</v>
      </c>
      <c r="C13" s="74" t="s">
        <v>82</v>
      </c>
      <c r="D13" s="73">
        <v>7764.7</v>
      </c>
      <c r="E13" s="73">
        <v>7764.7</v>
      </c>
      <c r="F13" s="73">
        <v>7764.7</v>
      </c>
      <c r="G13" s="73">
        <v>8088.24</v>
      </c>
      <c r="H13" s="73">
        <v>7764.71</v>
      </c>
      <c r="I13" s="73">
        <v>7764.71</v>
      </c>
      <c r="J13" s="73">
        <v>8088.24</v>
      </c>
      <c r="K13" s="82">
        <f>SUM(D13:J13)</f>
        <v>54999.99999999999</v>
      </c>
      <c r="L13"/>
      <c r="N13"/>
      <c r="P13"/>
      <c r="R13"/>
    </row>
    <row r="16" spans="2:10" ht="15.75">
      <c r="B16" s="216"/>
      <c r="C16" s="217"/>
      <c r="D16" s="217"/>
      <c r="E16" s="217"/>
      <c r="F16" s="217"/>
      <c r="G16" s="217"/>
      <c r="H16" s="217"/>
      <c r="I16" s="217"/>
      <c r="J16" s="217"/>
    </row>
    <row r="17" ht="66" customHeight="1"/>
  </sheetData>
  <sheetProtection/>
  <mergeCells count="14">
    <mergeCell ref="G3:G4"/>
    <mergeCell ref="H3:H4"/>
    <mergeCell ref="I3:I4"/>
    <mergeCell ref="J3:J4"/>
    <mergeCell ref="K3:K4"/>
    <mergeCell ref="B16:J16"/>
    <mergeCell ref="M1:O1"/>
    <mergeCell ref="A2:K2"/>
    <mergeCell ref="A3:A4"/>
    <mergeCell ref="B3:B4"/>
    <mergeCell ref="C3:C4"/>
    <mergeCell ref="D3:D4"/>
    <mergeCell ref="E3:E4"/>
    <mergeCell ref="F3:F4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64" r:id="rId1"/>
  <colBreaks count="1" manualBreakCount="1">
    <brk id="1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112" zoomScaleSheetLayoutView="112" zoomScalePageLayoutView="0" workbookViewId="0" topLeftCell="A7">
      <selection activeCell="A3" sqref="A3:A4"/>
    </sheetView>
  </sheetViews>
  <sheetFormatPr defaultColWidth="9.140625" defaultRowHeight="12.75"/>
  <cols>
    <col min="1" max="1" width="4.140625" style="0" customWidth="1"/>
    <col min="2" max="2" width="19.28125" style="20" customWidth="1"/>
    <col min="3" max="3" width="15.421875" style="8" customWidth="1"/>
    <col min="4" max="4" width="8.140625" style="8" customWidth="1"/>
    <col min="5" max="5" width="9.00390625" style="0" customWidth="1"/>
    <col min="6" max="6" width="9.28125" style="20" customWidth="1"/>
    <col min="7" max="7" width="9.00390625" style="0" customWidth="1"/>
    <col min="8" max="8" width="9.57421875" style="0" customWidth="1"/>
    <col min="9" max="9" width="9.28125" style="0" customWidth="1"/>
    <col min="10" max="10" width="9.8515625" style="0" customWidth="1"/>
    <col min="11" max="11" width="9.140625" style="0" customWidth="1"/>
    <col min="12" max="12" width="10.57421875" style="0" customWidth="1"/>
    <col min="13" max="13" width="10.421875" style="26" customWidth="1"/>
    <col min="14" max="14" width="9.421875" style="0" customWidth="1"/>
    <col min="15" max="15" width="8.57421875" style="26" customWidth="1"/>
    <col min="16" max="16" width="9.57421875" style="0" customWidth="1"/>
    <col min="17" max="17" width="9.28125" style="26" customWidth="1"/>
    <col min="18" max="18" width="10.7109375" style="0" customWidth="1"/>
    <col min="19" max="19" width="11.7109375" style="0" hidden="1" customWidth="1"/>
    <col min="20" max="20" width="11.28125" style="0" customWidth="1"/>
  </cols>
  <sheetData>
    <row r="1" spans="18:20" ht="11.25" customHeight="1">
      <c r="R1" s="226" t="s">
        <v>129</v>
      </c>
      <c r="S1" s="227"/>
      <c r="T1" s="227"/>
    </row>
    <row r="2" spans="1:20" ht="27" customHeight="1" thickBot="1">
      <c r="A2" s="231" t="s">
        <v>148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23.25" customHeight="1">
      <c r="A3" s="211" t="s">
        <v>0</v>
      </c>
      <c r="B3" s="196" t="s">
        <v>1</v>
      </c>
      <c r="C3" s="198" t="s">
        <v>28</v>
      </c>
      <c r="D3" s="230" t="s">
        <v>55</v>
      </c>
      <c r="E3" s="205" t="s">
        <v>47</v>
      </c>
      <c r="F3" s="206"/>
      <c r="G3" s="205" t="s">
        <v>48</v>
      </c>
      <c r="H3" s="206"/>
      <c r="I3" s="205" t="s">
        <v>33</v>
      </c>
      <c r="J3" s="206"/>
      <c r="K3" s="205" t="s">
        <v>34</v>
      </c>
      <c r="L3" s="206"/>
      <c r="M3" s="228" t="s">
        <v>35</v>
      </c>
      <c r="N3" s="229"/>
      <c r="O3" s="228" t="s">
        <v>36</v>
      </c>
      <c r="P3" s="229"/>
      <c r="Q3" s="228" t="s">
        <v>37</v>
      </c>
      <c r="R3" s="229"/>
      <c r="S3" s="209" t="s">
        <v>7</v>
      </c>
      <c r="T3" s="210"/>
    </row>
    <row r="4" spans="1:20" ht="51" customHeight="1">
      <c r="A4" s="212"/>
      <c r="B4" s="197"/>
      <c r="C4" s="199"/>
      <c r="D4" s="200"/>
      <c r="E4" s="57" t="s">
        <v>78</v>
      </c>
      <c r="F4" s="31" t="s">
        <v>41</v>
      </c>
      <c r="G4" s="57" t="s">
        <v>78</v>
      </c>
      <c r="H4" s="5" t="s">
        <v>41</v>
      </c>
      <c r="I4" s="57" t="s">
        <v>78</v>
      </c>
      <c r="J4" s="5" t="s">
        <v>41</v>
      </c>
      <c r="K4" s="57" t="s">
        <v>78</v>
      </c>
      <c r="L4" s="5" t="s">
        <v>41</v>
      </c>
      <c r="M4" s="57" t="s">
        <v>78</v>
      </c>
      <c r="N4" s="5" t="s">
        <v>41</v>
      </c>
      <c r="O4" s="57" t="s">
        <v>78</v>
      </c>
      <c r="P4" s="5" t="s">
        <v>41</v>
      </c>
      <c r="Q4" s="57" t="s">
        <v>78</v>
      </c>
      <c r="R4" s="5" t="s">
        <v>41</v>
      </c>
      <c r="S4" s="57" t="s">
        <v>78</v>
      </c>
      <c r="T4" s="103" t="s">
        <v>41</v>
      </c>
    </row>
    <row r="5" spans="1:20" ht="50.25" customHeight="1">
      <c r="A5" s="3" t="s">
        <v>18</v>
      </c>
      <c r="B5" s="11" t="s">
        <v>71</v>
      </c>
      <c r="C5" s="51" t="s">
        <v>32</v>
      </c>
      <c r="D5" s="6">
        <v>0.334073859</v>
      </c>
      <c r="E5" s="59">
        <v>47970</v>
      </c>
      <c r="F5" s="84">
        <f>E5*D5</f>
        <v>16025.52301623</v>
      </c>
      <c r="G5" s="59">
        <v>43050</v>
      </c>
      <c r="H5" s="84">
        <f>G5*D5</f>
        <v>14381.879629949999</v>
      </c>
      <c r="I5" s="59">
        <v>45510</v>
      </c>
      <c r="J5" s="84">
        <f>I5*D5</f>
        <v>15203.70132309</v>
      </c>
      <c r="K5" s="59">
        <v>49815</v>
      </c>
      <c r="L5" s="135">
        <f>K5*D5</f>
        <v>16641.889286085</v>
      </c>
      <c r="M5" s="59">
        <v>46740</v>
      </c>
      <c r="N5" s="136">
        <f>M5*D5</f>
        <v>15614.612169659998</v>
      </c>
      <c r="O5" s="59">
        <v>47970</v>
      </c>
      <c r="P5" s="136">
        <f>O5*D5</f>
        <v>16025.52301623</v>
      </c>
      <c r="Q5" s="59">
        <v>45510</v>
      </c>
      <c r="R5" s="137">
        <f>Q5*D5</f>
        <v>15203.70132309</v>
      </c>
      <c r="S5" s="59">
        <f aca="true" t="shared" si="0" ref="S5:T9">E5+G5+I5+K5+M5+O5+Q5</f>
        <v>326565</v>
      </c>
      <c r="T5" s="139">
        <v>109096.82</v>
      </c>
    </row>
    <row r="6" spans="1:20" ht="41.25" customHeight="1">
      <c r="A6" s="3" t="s">
        <v>17</v>
      </c>
      <c r="B6" s="11" t="s">
        <v>72</v>
      </c>
      <c r="C6" s="51" t="s">
        <v>32</v>
      </c>
      <c r="D6" s="6">
        <v>0.334073859</v>
      </c>
      <c r="E6" s="59">
        <v>20500</v>
      </c>
      <c r="F6" s="84">
        <f>E6*D6</f>
        <v>6848.514109499999</v>
      </c>
      <c r="G6" s="59">
        <v>18860</v>
      </c>
      <c r="H6" s="84">
        <f>G6*D6</f>
        <v>6300.63298074</v>
      </c>
      <c r="I6" s="59">
        <v>19680</v>
      </c>
      <c r="J6" s="84">
        <v>6574.58</v>
      </c>
      <c r="K6" s="59">
        <v>21115</v>
      </c>
      <c r="L6" s="135">
        <f>K6*D6</f>
        <v>7053.9695327849995</v>
      </c>
      <c r="M6" s="59">
        <v>20705</v>
      </c>
      <c r="N6" s="136">
        <f>M6*D6</f>
        <v>6916.9992505949995</v>
      </c>
      <c r="O6" s="59">
        <v>20500</v>
      </c>
      <c r="P6" s="136">
        <f>O6*D6</f>
        <v>6848.514109499999</v>
      </c>
      <c r="Q6" s="59">
        <v>19680</v>
      </c>
      <c r="R6" s="137">
        <f>Q6*D6</f>
        <v>6574.57354512</v>
      </c>
      <c r="S6" s="59">
        <f t="shared" si="0"/>
        <v>141040</v>
      </c>
      <c r="T6" s="139">
        <v>47117.77</v>
      </c>
    </row>
    <row r="7" spans="1:20" ht="34.5" customHeight="1">
      <c r="A7" s="3" t="s">
        <v>19</v>
      </c>
      <c r="B7" s="11" t="s">
        <v>73</v>
      </c>
      <c r="C7" s="51" t="s">
        <v>69</v>
      </c>
      <c r="D7" s="6">
        <v>0.334073859</v>
      </c>
      <c r="E7" s="59">
        <v>47455.2</v>
      </c>
      <c r="F7" s="84">
        <f>E7*D7</f>
        <v>15853.541793616798</v>
      </c>
      <c r="G7" s="59">
        <v>43804.8</v>
      </c>
      <c r="H7" s="84">
        <f>G7*D7</f>
        <v>14634.038578723199</v>
      </c>
      <c r="I7" s="59">
        <v>45630</v>
      </c>
      <c r="J7" s="84">
        <f>I7*D7</f>
        <v>15243.79018617</v>
      </c>
      <c r="K7" s="59">
        <v>49280.4</v>
      </c>
      <c r="L7" s="135">
        <v>16463.3</v>
      </c>
      <c r="M7" s="59">
        <v>47455.2</v>
      </c>
      <c r="N7" s="136">
        <f>M7*D7</f>
        <v>15853.541793616798</v>
      </c>
      <c r="O7" s="59">
        <v>47455.2</v>
      </c>
      <c r="P7" s="136">
        <f>O7*D7</f>
        <v>15853.541793616798</v>
      </c>
      <c r="Q7" s="59">
        <v>45630</v>
      </c>
      <c r="R7" s="137">
        <f>Q7*D7</f>
        <v>15243.79018617</v>
      </c>
      <c r="S7" s="59">
        <f t="shared" si="0"/>
        <v>326710.8</v>
      </c>
      <c r="T7" s="139">
        <f t="shared" si="0"/>
        <v>109145.54433191358</v>
      </c>
    </row>
    <row r="8" spans="1:20" ht="31.5" customHeight="1">
      <c r="A8" s="4" t="s">
        <v>20</v>
      </c>
      <c r="B8" s="18" t="s">
        <v>76</v>
      </c>
      <c r="C8" s="54" t="s">
        <v>74</v>
      </c>
      <c r="D8" s="6">
        <v>0.334073859</v>
      </c>
      <c r="E8" s="59">
        <v>95040</v>
      </c>
      <c r="F8" s="84">
        <f>E8*D8</f>
        <v>31750.379559359997</v>
      </c>
      <c r="G8" s="32">
        <v>95040</v>
      </c>
      <c r="H8" s="84">
        <f>G8*D8</f>
        <v>31750.379559359997</v>
      </c>
      <c r="I8" s="32">
        <v>95040</v>
      </c>
      <c r="J8" s="84">
        <f>I8*D8</f>
        <v>31750.379559359997</v>
      </c>
      <c r="K8" s="59">
        <v>99000</v>
      </c>
      <c r="L8" s="135">
        <f>K8*D8</f>
        <v>33073.312041</v>
      </c>
      <c r="M8" s="59">
        <v>95040</v>
      </c>
      <c r="N8" s="136">
        <f>M8*D8</f>
        <v>31750.379559359997</v>
      </c>
      <c r="O8" s="59">
        <v>95040</v>
      </c>
      <c r="P8" s="136">
        <f>O8*D8</f>
        <v>31750.379559359997</v>
      </c>
      <c r="Q8" s="59">
        <v>99000</v>
      </c>
      <c r="R8" s="137">
        <f>Q8*D8</f>
        <v>33073.312041</v>
      </c>
      <c r="S8" s="59">
        <f t="shared" si="0"/>
        <v>673200</v>
      </c>
      <c r="T8" s="139">
        <f t="shared" si="0"/>
        <v>224898.5218788</v>
      </c>
    </row>
    <row r="9" spans="1:20" ht="33" customHeight="1">
      <c r="A9" s="4" t="s">
        <v>21</v>
      </c>
      <c r="B9" s="18" t="s">
        <v>75</v>
      </c>
      <c r="C9" s="54" t="s">
        <v>77</v>
      </c>
      <c r="D9" s="6">
        <v>0.334073859</v>
      </c>
      <c r="E9" s="32">
        <v>327398.4</v>
      </c>
      <c r="F9" s="84">
        <f>E9*D9</f>
        <v>109375.2469184256</v>
      </c>
      <c r="G9" s="32">
        <v>327398.4</v>
      </c>
      <c r="H9" s="84">
        <f>G9*D9</f>
        <v>109375.2469184256</v>
      </c>
      <c r="I9" s="32">
        <v>327398.4</v>
      </c>
      <c r="J9" s="85">
        <f>I9*D9</f>
        <v>109375.2469184256</v>
      </c>
      <c r="K9" s="32">
        <v>341040</v>
      </c>
      <c r="L9" s="135">
        <f>K9*D9</f>
        <v>113932.54887335999</v>
      </c>
      <c r="M9" s="32">
        <v>327398.4</v>
      </c>
      <c r="N9" s="136">
        <f>M9*D9</f>
        <v>109375.2469184256</v>
      </c>
      <c r="O9" s="32">
        <v>327398.4</v>
      </c>
      <c r="P9" s="136">
        <f>O9*D9</f>
        <v>109375.2469184256</v>
      </c>
      <c r="Q9" s="32">
        <v>341040</v>
      </c>
      <c r="R9" s="137">
        <f>Q9*D9</f>
        <v>113932.54887335999</v>
      </c>
      <c r="S9" s="59">
        <f t="shared" si="0"/>
        <v>2319072</v>
      </c>
      <c r="T9" s="139">
        <v>774741.35</v>
      </c>
    </row>
    <row r="10" spans="1:20" s="22" customFormat="1" ht="23.25" customHeight="1" thickBot="1">
      <c r="A10" s="21"/>
      <c r="B10" s="19" t="s">
        <v>7</v>
      </c>
      <c r="C10" s="24"/>
      <c r="D10" s="24"/>
      <c r="E10" s="24">
        <f>SUM(E5:E9)</f>
        <v>538363.6000000001</v>
      </c>
      <c r="F10" s="33">
        <v>179853.2</v>
      </c>
      <c r="G10" s="33">
        <f aca="true" t="shared" si="1" ref="G10:T10">SUM(G5:G9)</f>
        <v>528153.2</v>
      </c>
      <c r="H10" s="33">
        <f t="shared" si="1"/>
        <v>176442.17766719882</v>
      </c>
      <c r="I10" s="33">
        <f t="shared" si="1"/>
        <v>533258.4</v>
      </c>
      <c r="J10" s="33">
        <f t="shared" si="1"/>
        <v>178147.6979870456</v>
      </c>
      <c r="K10" s="33">
        <f t="shared" si="1"/>
        <v>560250.4</v>
      </c>
      <c r="L10" s="33">
        <f t="shared" si="1"/>
        <v>187165.01973323</v>
      </c>
      <c r="M10" s="33">
        <f t="shared" si="1"/>
        <v>537338.6000000001</v>
      </c>
      <c r="N10" s="33">
        <f t="shared" si="1"/>
        <v>179510.7796916574</v>
      </c>
      <c r="O10" s="33">
        <f t="shared" si="1"/>
        <v>538363.6000000001</v>
      </c>
      <c r="P10" s="33">
        <v>179853.2</v>
      </c>
      <c r="Q10" s="33">
        <f t="shared" si="1"/>
        <v>550860</v>
      </c>
      <c r="R10" s="138">
        <v>184027.92</v>
      </c>
      <c r="S10" s="33">
        <f t="shared" si="1"/>
        <v>3786587.8</v>
      </c>
      <c r="T10" s="140">
        <f t="shared" si="1"/>
        <v>1265000.0062107136</v>
      </c>
    </row>
    <row r="11" spans="20:21" ht="20.25" customHeight="1">
      <c r="T11" s="55"/>
      <c r="U11" s="125"/>
    </row>
    <row r="12" spans="1:21" ht="35.25" customHeight="1">
      <c r="A12" s="13"/>
      <c r="B12" s="116" t="s">
        <v>128</v>
      </c>
      <c r="C12" s="126" t="s">
        <v>28</v>
      </c>
      <c r="D12" s="122" t="s">
        <v>126</v>
      </c>
      <c r="E12" s="122" t="s">
        <v>40</v>
      </c>
      <c r="F12" s="116" t="s">
        <v>41</v>
      </c>
      <c r="G12" s="122" t="s">
        <v>40</v>
      </c>
      <c r="H12" s="116" t="s">
        <v>41</v>
      </c>
      <c r="I12" s="122" t="s">
        <v>40</v>
      </c>
      <c r="J12" s="116" t="s">
        <v>41</v>
      </c>
      <c r="K12" s="122" t="s">
        <v>40</v>
      </c>
      <c r="L12" s="116" t="s">
        <v>41</v>
      </c>
      <c r="M12" s="122" t="s">
        <v>40</v>
      </c>
      <c r="N12" s="116" t="s">
        <v>41</v>
      </c>
      <c r="O12" s="122" t="s">
        <v>40</v>
      </c>
      <c r="P12" s="116" t="s">
        <v>41</v>
      </c>
      <c r="Q12" s="122" t="s">
        <v>40</v>
      </c>
      <c r="R12" s="116" t="s">
        <v>41</v>
      </c>
      <c r="S12" s="13"/>
      <c r="T12" s="127" t="s">
        <v>7</v>
      </c>
      <c r="U12" s="125"/>
    </row>
    <row r="13" spans="1:21" ht="32.25" customHeight="1">
      <c r="A13" s="13" t="s">
        <v>22</v>
      </c>
      <c r="B13" s="116" t="s">
        <v>125</v>
      </c>
      <c r="C13" s="52" t="s">
        <v>74</v>
      </c>
      <c r="D13" s="117">
        <v>217.0138889</v>
      </c>
      <c r="E13" s="13">
        <v>160</v>
      </c>
      <c r="F13" s="123">
        <f>D13*E13</f>
        <v>34722.222224000005</v>
      </c>
      <c r="G13" s="13">
        <v>160</v>
      </c>
      <c r="H13" s="13">
        <f>D13*G13</f>
        <v>34722.222224000005</v>
      </c>
      <c r="I13" s="13">
        <v>168</v>
      </c>
      <c r="J13" s="16">
        <f>D13*I13</f>
        <v>36458.333335200005</v>
      </c>
      <c r="K13" s="13">
        <v>176</v>
      </c>
      <c r="L13" s="16">
        <f>D13*K13</f>
        <v>38194.444446400004</v>
      </c>
      <c r="M13" s="14">
        <v>152</v>
      </c>
      <c r="N13" s="13">
        <f>D13*M13</f>
        <v>32986.111112800005</v>
      </c>
      <c r="O13" s="14">
        <v>168</v>
      </c>
      <c r="P13" s="13">
        <v>36458.34</v>
      </c>
      <c r="Q13" s="14">
        <v>168</v>
      </c>
      <c r="R13" s="16">
        <v>36458.34</v>
      </c>
      <c r="S13" s="13"/>
      <c r="T13" s="141">
        <f>F13+H13+J13+L13+N13+P13+R13</f>
        <v>250000.01334240002</v>
      </c>
      <c r="U13" s="125"/>
    </row>
    <row r="14" spans="1:20" ht="33" customHeight="1">
      <c r="A14" s="13" t="s">
        <v>23</v>
      </c>
      <c r="B14" s="119" t="s">
        <v>127</v>
      </c>
      <c r="C14" s="124" t="s">
        <v>82</v>
      </c>
      <c r="D14" s="120">
        <v>161.764705882</v>
      </c>
      <c r="E14" s="118">
        <v>48</v>
      </c>
      <c r="F14" s="123">
        <v>7764.7</v>
      </c>
      <c r="G14" s="118">
        <v>48</v>
      </c>
      <c r="H14" s="16">
        <v>7764.7</v>
      </c>
      <c r="I14" s="118">
        <v>48</v>
      </c>
      <c r="J14" s="16">
        <v>7764.7</v>
      </c>
      <c r="K14" s="118">
        <v>50</v>
      </c>
      <c r="L14" s="16">
        <f>D14*K14</f>
        <v>8088.235294099999</v>
      </c>
      <c r="M14" s="121">
        <v>48</v>
      </c>
      <c r="N14" s="16">
        <f>D14*M14</f>
        <v>7764.705882335999</v>
      </c>
      <c r="O14" s="121">
        <v>48</v>
      </c>
      <c r="P14" s="16">
        <f>D14*O14</f>
        <v>7764.705882335999</v>
      </c>
      <c r="Q14" s="121">
        <v>50</v>
      </c>
      <c r="R14" s="16">
        <f>D14*Q14</f>
        <v>8088.235294099999</v>
      </c>
      <c r="S14" s="118"/>
      <c r="T14" s="105">
        <v>55000</v>
      </c>
    </row>
  </sheetData>
  <sheetProtection/>
  <mergeCells count="14">
    <mergeCell ref="C3:C4"/>
    <mergeCell ref="D3:D4"/>
    <mergeCell ref="E3:F3"/>
    <mergeCell ref="G3:H3"/>
    <mergeCell ref="A2:T2"/>
    <mergeCell ref="S3:T3"/>
    <mergeCell ref="A3:A4"/>
    <mergeCell ref="B3:B4"/>
    <mergeCell ref="R1:T1"/>
    <mergeCell ref="I3:J3"/>
    <mergeCell ref="K3:L3"/>
    <mergeCell ref="M3:N3"/>
    <mergeCell ref="O3:P3"/>
    <mergeCell ref="Q3:R3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112" zoomScaleSheetLayoutView="112" zoomScalePageLayoutView="0" workbookViewId="0" topLeftCell="C1">
      <selection activeCell="Q18" sqref="Q18"/>
    </sheetView>
  </sheetViews>
  <sheetFormatPr defaultColWidth="9.140625" defaultRowHeight="12.75"/>
  <cols>
    <col min="1" max="1" width="4.140625" style="0" customWidth="1"/>
    <col min="2" max="2" width="24.421875" style="20" customWidth="1"/>
    <col min="3" max="3" width="16.7109375" style="8" customWidth="1"/>
    <col min="4" max="5" width="9.7109375" style="8" customWidth="1"/>
    <col min="6" max="6" width="10.421875" style="8" customWidth="1"/>
    <col min="7" max="7" width="10.00390625" style="8" customWidth="1"/>
    <col min="8" max="8" width="10.421875" style="8" customWidth="1"/>
    <col min="9" max="10" width="9.421875" style="0" customWidth="1"/>
    <col min="11" max="11" width="10.421875" style="0" customWidth="1"/>
    <col min="12" max="12" width="10.28125" style="0" customWidth="1"/>
    <col min="13" max="14" width="9.7109375" style="0" customWidth="1"/>
    <col min="15" max="15" width="9.421875" style="0" customWidth="1"/>
    <col min="16" max="16" width="10.8515625" style="0" customWidth="1"/>
    <col min="17" max="17" width="11.140625" style="26" customWidth="1"/>
    <col min="18" max="18" width="8.421875" style="0" customWidth="1"/>
    <col min="19" max="19" width="7.8515625" style="26" customWidth="1"/>
    <col min="20" max="20" width="7.8515625" style="0" customWidth="1"/>
    <col min="21" max="21" width="7.28125" style="26" customWidth="1"/>
    <col min="22" max="22" width="8.00390625" style="0" customWidth="1"/>
    <col min="23" max="23" width="7.421875" style="26" customWidth="1"/>
  </cols>
  <sheetData>
    <row r="1" spans="12:17" ht="45" customHeight="1">
      <c r="L1" t="s">
        <v>135</v>
      </c>
      <c r="O1" s="185" t="s">
        <v>124</v>
      </c>
      <c r="P1" s="185"/>
      <c r="Q1" s="185"/>
    </row>
    <row r="2" spans="1:16" ht="46.5" customHeight="1" thickBot="1">
      <c r="A2" s="233" t="s">
        <v>123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" t="s">
        <v>51</v>
      </c>
      <c r="O2" s="190"/>
      <c r="P2" s="190"/>
    </row>
    <row r="3" spans="1:23" ht="23.25" customHeight="1">
      <c r="A3" s="211" t="s">
        <v>0</v>
      </c>
      <c r="B3" s="235" t="s">
        <v>1</v>
      </c>
      <c r="C3" s="237" t="s">
        <v>28</v>
      </c>
      <c r="D3" s="237" t="s">
        <v>44</v>
      </c>
      <c r="E3" s="237" t="s">
        <v>45</v>
      </c>
      <c r="F3" s="237" t="s">
        <v>46</v>
      </c>
      <c r="G3" s="237" t="s">
        <v>47</v>
      </c>
      <c r="H3" s="237" t="s">
        <v>48</v>
      </c>
      <c r="I3" s="237" t="s">
        <v>33</v>
      </c>
      <c r="J3" s="237" t="s">
        <v>34</v>
      </c>
      <c r="K3" s="237" t="s">
        <v>35</v>
      </c>
      <c r="L3" s="237" t="s">
        <v>36</v>
      </c>
      <c r="M3" s="237" t="s">
        <v>37</v>
      </c>
      <c r="N3" s="237" t="s">
        <v>38</v>
      </c>
      <c r="O3" s="237" t="s">
        <v>39</v>
      </c>
      <c r="P3" s="240" t="s">
        <v>94</v>
      </c>
      <c r="Q3"/>
      <c r="S3"/>
      <c r="U3"/>
      <c r="W3"/>
    </row>
    <row r="4" spans="1:23" ht="27.75" customHeight="1">
      <c r="A4" s="212"/>
      <c r="B4" s="236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41"/>
      <c r="Q4"/>
      <c r="S4"/>
      <c r="U4"/>
      <c r="W4"/>
    </row>
    <row r="5" spans="1:23" ht="36" customHeight="1">
      <c r="A5" s="3" t="s">
        <v>18</v>
      </c>
      <c r="B5" s="87" t="s">
        <v>85</v>
      </c>
      <c r="C5" s="88" t="s">
        <v>86</v>
      </c>
      <c r="D5" s="87">
        <v>10065.34</v>
      </c>
      <c r="E5" s="87">
        <v>10502.97</v>
      </c>
      <c r="F5" s="87">
        <v>11378.22</v>
      </c>
      <c r="G5" s="87">
        <v>11378.22</v>
      </c>
      <c r="H5" s="87">
        <v>9627.72</v>
      </c>
      <c r="I5" s="90">
        <v>10502.97</v>
      </c>
      <c r="J5" s="91">
        <v>11815.84</v>
      </c>
      <c r="K5" s="90">
        <v>10502.97</v>
      </c>
      <c r="L5" s="91">
        <v>11378.22</v>
      </c>
      <c r="M5" s="90">
        <v>10502.97</v>
      </c>
      <c r="N5" s="91">
        <v>11378.22</v>
      </c>
      <c r="O5" s="90">
        <v>10940.58</v>
      </c>
      <c r="P5" s="41">
        <f>SUM(D5:O5)</f>
        <v>129974.24</v>
      </c>
      <c r="Q5"/>
      <c r="S5"/>
      <c r="U5"/>
      <c r="W5"/>
    </row>
    <row r="6" spans="1:23" ht="40.5" customHeight="1">
      <c r="A6" s="4" t="s">
        <v>17</v>
      </c>
      <c r="B6" s="88" t="s">
        <v>87</v>
      </c>
      <c r="C6" s="88" t="s">
        <v>88</v>
      </c>
      <c r="D6" s="90">
        <v>11493.36</v>
      </c>
      <c r="E6" s="90">
        <v>11993.08</v>
      </c>
      <c r="F6" s="90">
        <v>12992.5</v>
      </c>
      <c r="G6" s="90">
        <v>12992.5</v>
      </c>
      <c r="H6" s="90">
        <v>10993.65</v>
      </c>
      <c r="I6" s="90">
        <v>11993.08</v>
      </c>
      <c r="J6" s="91">
        <v>13492.21</v>
      </c>
      <c r="K6" s="90">
        <v>11993.08</v>
      </c>
      <c r="L6" s="91">
        <v>12992.5</v>
      </c>
      <c r="M6" s="90">
        <v>11993.08</v>
      </c>
      <c r="N6" s="91">
        <v>12992.5</v>
      </c>
      <c r="O6" s="90">
        <v>12492.78</v>
      </c>
      <c r="P6" s="41">
        <f aca="true" t="shared" si="0" ref="P6:P19">SUM(D6:O6)</f>
        <v>148414.32</v>
      </c>
      <c r="Q6"/>
      <c r="S6"/>
      <c r="U6"/>
      <c r="W6"/>
    </row>
    <row r="7" spans="1:23" ht="30.75" customHeight="1">
      <c r="A7" s="3" t="s">
        <v>19</v>
      </c>
      <c r="B7" s="87" t="s">
        <v>89</v>
      </c>
      <c r="C7" s="88" t="s">
        <v>74</v>
      </c>
      <c r="D7" s="90">
        <v>7398.03</v>
      </c>
      <c r="E7" s="90">
        <v>7719.68</v>
      </c>
      <c r="F7" s="90">
        <v>8362.99</v>
      </c>
      <c r="G7" s="90">
        <v>8362.99</v>
      </c>
      <c r="H7" s="90">
        <v>7076.37</v>
      </c>
      <c r="I7" s="90">
        <v>7719.68</v>
      </c>
      <c r="J7" s="91">
        <v>8684.64</v>
      </c>
      <c r="K7" s="90">
        <v>7719.68</v>
      </c>
      <c r="L7" s="91">
        <v>8362.99</v>
      </c>
      <c r="M7" s="90">
        <v>7719.68</v>
      </c>
      <c r="N7" s="91">
        <v>8362.99</v>
      </c>
      <c r="O7" s="90">
        <v>8041.33</v>
      </c>
      <c r="P7" s="41">
        <f t="shared" si="0"/>
        <v>95531.05000000002</v>
      </c>
      <c r="Q7"/>
      <c r="S7"/>
      <c r="U7"/>
      <c r="W7"/>
    </row>
    <row r="8" spans="1:23" ht="29.25" customHeight="1">
      <c r="A8" s="3" t="s">
        <v>20</v>
      </c>
      <c r="B8" s="87" t="s">
        <v>90</v>
      </c>
      <c r="C8" s="88" t="s">
        <v>74</v>
      </c>
      <c r="D8" s="90">
        <v>5248.75</v>
      </c>
      <c r="E8" s="90">
        <v>5525</v>
      </c>
      <c r="F8" s="90">
        <v>6077.5</v>
      </c>
      <c r="G8" s="90">
        <v>6077.5</v>
      </c>
      <c r="H8" s="90">
        <v>4972.5</v>
      </c>
      <c r="I8" s="90">
        <v>5525</v>
      </c>
      <c r="J8" s="91">
        <v>6077.5</v>
      </c>
      <c r="K8" s="90">
        <v>5801.25</v>
      </c>
      <c r="L8" s="91">
        <v>6077.5</v>
      </c>
      <c r="M8" s="90">
        <v>5525</v>
      </c>
      <c r="N8" s="91">
        <v>6077.5</v>
      </c>
      <c r="O8" s="90">
        <v>6077.49</v>
      </c>
      <c r="P8" s="41">
        <f t="shared" si="0"/>
        <v>69062.49</v>
      </c>
      <c r="Q8"/>
      <c r="S8"/>
      <c r="U8"/>
      <c r="W8"/>
    </row>
    <row r="9" spans="1:23" ht="30.75" customHeight="1">
      <c r="A9" s="3" t="s">
        <v>21</v>
      </c>
      <c r="B9" s="87" t="s">
        <v>91</v>
      </c>
      <c r="C9" s="88" t="s">
        <v>74</v>
      </c>
      <c r="D9" s="90">
        <v>9848.31</v>
      </c>
      <c r="E9" s="90">
        <v>10276.5</v>
      </c>
      <c r="F9" s="90">
        <v>11132.87</v>
      </c>
      <c r="G9" s="90">
        <v>11132.87</v>
      </c>
      <c r="H9" s="90">
        <v>9420.12</v>
      </c>
      <c r="I9" s="90">
        <v>10276.5</v>
      </c>
      <c r="J9" s="91">
        <v>11561.06</v>
      </c>
      <c r="K9" s="90">
        <v>10276.5</v>
      </c>
      <c r="L9" s="91">
        <v>11132.87</v>
      </c>
      <c r="M9" s="90">
        <v>10276.5</v>
      </c>
      <c r="N9" s="91">
        <v>11132.87</v>
      </c>
      <c r="O9" s="90">
        <v>10704.68</v>
      </c>
      <c r="P9" s="41">
        <f t="shared" si="0"/>
        <v>127171.65</v>
      </c>
      <c r="Q9"/>
      <c r="S9"/>
      <c r="U9"/>
      <c r="W9"/>
    </row>
    <row r="10" spans="1:23" ht="30.75" customHeight="1">
      <c r="A10" s="3" t="s">
        <v>23</v>
      </c>
      <c r="B10" s="87" t="s">
        <v>92</v>
      </c>
      <c r="C10" s="88" t="s">
        <v>74</v>
      </c>
      <c r="D10" s="90">
        <v>17664.68</v>
      </c>
      <c r="E10" s="90">
        <v>18432.71</v>
      </c>
      <c r="F10" s="90">
        <v>19968.77</v>
      </c>
      <c r="G10" s="90">
        <v>19968.77</v>
      </c>
      <c r="H10" s="90">
        <v>16896.65</v>
      </c>
      <c r="I10" s="90">
        <v>18432.71</v>
      </c>
      <c r="J10" s="91">
        <v>20736.8</v>
      </c>
      <c r="K10" s="90">
        <v>18432.71</v>
      </c>
      <c r="L10" s="91">
        <v>19968.77</v>
      </c>
      <c r="M10" s="90">
        <v>18432.71</v>
      </c>
      <c r="N10" s="91">
        <v>19968.77</v>
      </c>
      <c r="O10" s="90">
        <v>19200.73</v>
      </c>
      <c r="P10" s="41">
        <f t="shared" si="0"/>
        <v>228104.77999999997</v>
      </c>
      <c r="Q10"/>
      <c r="S10"/>
      <c r="U10"/>
      <c r="W10"/>
    </row>
    <row r="11" spans="1:23" ht="35.25" customHeight="1">
      <c r="A11" s="4"/>
      <c r="B11" s="87" t="s">
        <v>93</v>
      </c>
      <c r="C11" s="88" t="s">
        <v>74</v>
      </c>
      <c r="D11" s="93">
        <v>15871.79</v>
      </c>
      <c r="E11" s="93">
        <v>16561.87</v>
      </c>
      <c r="F11" s="93">
        <v>17942.02</v>
      </c>
      <c r="G11" s="93">
        <v>17942.02</v>
      </c>
      <c r="H11" s="93">
        <v>15181.71</v>
      </c>
      <c r="I11" s="90">
        <v>16561.87</v>
      </c>
      <c r="J11" s="93">
        <v>18632.1</v>
      </c>
      <c r="K11" s="93">
        <v>16561.87</v>
      </c>
      <c r="L11" s="90">
        <v>17942.02</v>
      </c>
      <c r="M11" s="90">
        <v>16561.87</v>
      </c>
      <c r="N11" s="90">
        <v>17942.02</v>
      </c>
      <c r="O11" s="90">
        <v>17251.95</v>
      </c>
      <c r="P11" s="41">
        <f t="shared" si="0"/>
        <v>204953.11</v>
      </c>
      <c r="Q11"/>
      <c r="S11"/>
      <c r="U11"/>
      <c r="W11"/>
    </row>
    <row r="12" spans="1:23" ht="50.25" customHeight="1">
      <c r="A12" s="4">
        <v>8</v>
      </c>
      <c r="B12" s="92" t="s">
        <v>112</v>
      </c>
      <c r="C12" s="88" t="s">
        <v>88</v>
      </c>
      <c r="D12" s="93">
        <v>0</v>
      </c>
      <c r="E12" s="93">
        <v>13785.15</v>
      </c>
      <c r="F12" s="93">
        <v>14933.91</v>
      </c>
      <c r="G12" s="93">
        <v>14933.91</v>
      </c>
      <c r="H12" s="93">
        <v>12636.38</v>
      </c>
      <c r="I12" s="93">
        <v>13785.15</v>
      </c>
      <c r="J12" s="93">
        <v>15508.29</v>
      </c>
      <c r="K12" s="93">
        <v>13785.15</v>
      </c>
      <c r="L12" s="93">
        <v>14933.91</v>
      </c>
      <c r="M12" s="93">
        <v>13785.15</v>
      </c>
      <c r="N12" s="93">
        <v>14933.91</v>
      </c>
      <c r="O12" s="93">
        <v>14359.53</v>
      </c>
      <c r="P12" s="41">
        <f t="shared" si="0"/>
        <v>157380.44</v>
      </c>
      <c r="Q12"/>
      <c r="S12"/>
      <c r="U12"/>
      <c r="W12"/>
    </row>
    <row r="13" spans="1:23" ht="30.75" customHeight="1">
      <c r="A13" s="4">
        <v>9</v>
      </c>
      <c r="B13" s="92" t="s">
        <v>113</v>
      </c>
      <c r="C13" s="87" t="s">
        <v>31</v>
      </c>
      <c r="D13" s="93">
        <v>0</v>
      </c>
      <c r="E13" s="93">
        <v>28673.1</v>
      </c>
      <c r="F13" s="93">
        <v>31062.53</v>
      </c>
      <c r="G13" s="93">
        <v>31062.53</v>
      </c>
      <c r="H13" s="93">
        <v>26283.68</v>
      </c>
      <c r="I13" s="93">
        <v>28673.1</v>
      </c>
      <c r="J13" s="93">
        <v>32257.24</v>
      </c>
      <c r="K13" s="93">
        <v>28673.1</v>
      </c>
      <c r="L13" s="93">
        <v>31062.53</v>
      </c>
      <c r="M13" s="93">
        <v>28673.1</v>
      </c>
      <c r="N13" s="93">
        <v>31062.53</v>
      </c>
      <c r="O13" s="93">
        <v>29867.81</v>
      </c>
      <c r="P13" s="41">
        <f t="shared" si="0"/>
        <v>327351.24999999994</v>
      </c>
      <c r="Q13"/>
      <c r="S13"/>
      <c r="U13"/>
      <c r="W13"/>
    </row>
    <row r="14" spans="1:23" ht="30.75" customHeight="1">
      <c r="A14" s="4">
        <v>10</v>
      </c>
      <c r="B14" s="92" t="s">
        <v>114</v>
      </c>
      <c r="C14" s="88" t="s">
        <v>82</v>
      </c>
      <c r="D14" s="93">
        <v>0</v>
      </c>
      <c r="E14" s="93">
        <v>8202.16</v>
      </c>
      <c r="F14" s="93">
        <v>8885.67</v>
      </c>
      <c r="G14" s="93">
        <v>8885.67</v>
      </c>
      <c r="H14" s="93">
        <v>7518.65</v>
      </c>
      <c r="I14" s="93">
        <v>8202.16</v>
      </c>
      <c r="J14" s="93">
        <v>9227.43</v>
      </c>
      <c r="K14" s="93">
        <v>8202.16</v>
      </c>
      <c r="L14" s="93">
        <v>8885.67</v>
      </c>
      <c r="M14" s="93">
        <v>8202.16</v>
      </c>
      <c r="N14" s="93">
        <v>8885.67</v>
      </c>
      <c r="O14" s="93">
        <v>8543.92</v>
      </c>
      <c r="P14" s="41">
        <f t="shared" si="0"/>
        <v>93641.31999999999</v>
      </c>
      <c r="Q14"/>
      <c r="S14"/>
      <c r="U14"/>
      <c r="W14"/>
    </row>
    <row r="15" spans="1:23" ht="30.75" customHeight="1">
      <c r="A15" s="4">
        <v>11</v>
      </c>
      <c r="B15" s="92" t="s">
        <v>115</v>
      </c>
      <c r="C15" s="88" t="s">
        <v>82</v>
      </c>
      <c r="D15" s="93">
        <v>0</v>
      </c>
      <c r="E15" s="93">
        <v>10201.01</v>
      </c>
      <c r="F15" s="93">
        <v>11051.09</v>
      </c>
      <c r="G15" s="93">
        <v>11051.09</v>
      </c>
      <c r="H15" s="93">
        <v>9350.92</v>
      </c>
      <c r="I15" s="93">
        <v>10201.01</v>
      </c>
      <c r="J15" s="93">
        <v>11476.13</v>
      </c>
      <c r="K15" s="93">
        <v>10201.01</v>
      </c>
      <c r="L15" s="93">
        <v>11051.09</v>
      </c>
      <c r="M15" s="93">
        <v>10201.01</v>
      </c>
      <c r="N15" s="93">
        <v>11051.09</v>
      </c>
      <c r="O15" s="93">
        <v>10626.05</v>
      </c>
      <c r="P15" s="41">
        <f t="shared" si="0"/>
        <v>116461.49999999999</v>
      </c>
      <c r="Q15"/>
      <c r="S15"/>
      <c r="U15"/>
      <c r="W15"/>
    </row>
    <row r="16" spans="1:23" ht="40.5" customHeight="1">
      <c r="A16" s="4">
        <v>12</v>
      </c>
      <c r="B16" s="92" t="s">
        <v>116</v>
      </c>
      <c r="C16" s="97" t="s">
        <v>120</v>
      </c>
      <c r="D16" s="93">
        <v>0</v>
      </c>
      <c r="E16" s="93">
        <v>11494.19</v>
      </c>
      <c r="F16" s="93">
        <v>12452.03</v>
      </c>
      <c r="G16" s="93">
        <v>12452.03</v>
      </c>
      <c r="H16" s="93">
        <v>10536.34</v>
      </c>
      <c r="I16" s="93">
        <v>11494.19</v>
      </c>
      <c r="J16" s="93">
        <v>12930.96</v>
      </c>
      <c r="K16" s="93">
        <v>11494.19</v>
      </c>
      <c r="L16" s="93">
        <v>12452.03</v>
      </c>
      <c r="M16" s="93">
        <v>11494.19</v>
      </c>
      <c r="N16" s="93">
        <v>12452.03</v>
      </c>
      <c r="O16" s="93">
        <v>11973.11</v>
      </c>
      <c r="P16" s="41">
        <f t="shared" si="0"/>
        <v>131225.28999999998</v>
      </c>
      <c r="Q16"/>
      <c r="S16"/>
      <c r="U16"/>
      <c r="W16"/>
    </row>
    <row r="17" spans="1:23" ht="30.75" customHeight="1">
      <c r="A17" s="4">
        <v>13</v>
      </c>
      <c r="B17" s="92" t="s">
        <v>117</v>
      </c>
      <c r="C17" s="88" t="s">
        <v>86</v>
      </c>
      <c r="D17" s="93">
        <v>0</v>
      </c>
      <c r="E17" s="93">
        <v>19118.68</v>
      </c>
      <c r="F17" s="93">
        <v>20711.91</v>
      </c>
      <c r="G17" s="93">
        <v>20711.91</v>
      </c>
      <c r="H17" s="93">
        <v>17525.46</v>
      </c>
      <c r="I17" s="93">
        <v>19118.68</v>
      </c>
      <c r="J17" s="93">
        <v>21508.52</v>
      </c>
      <c r="K17" s="93">
        <v>19118.68</v>
      </c>
      <c r="L17" s="93">
        <v>20711.91</v>
      </c>
      <c r="M17" s="93">
        <v>19118.68</v>
      </c>
      <c r="N17" s="93">
        <v>20711.91</v>
      </c>
      <c r="O17" s="93">
        <v>19915.3</v>
      </c>
      <c r="P17" s="41">
        <f t="shared" si="0"/>
        <v>218271.63999999998</v>
      </c>
      <c r="Q17"/>
      <c r="S17"/>
      <c r="U17"/>
      <c r="W17"/>
    </row>
    <row r="18" spans="1:23" ht="30.75" customHeight="1">
      <c r="A18" s="4">
        <v>14</v>
      </c>
      <c r="B18" s="92" t="s">
        <v>118</v>
      </c>
      <c r="C18" s="97" t="s">
        <v>121</v>
      </c>
      <c r="D18" s="93">
        <v>0</v>
      </c>
      <c r="E18" s="93">
        <v>19118.68</v>
      </c>
      <c r="F18" s="93">
        <v>20711.91</v>
      </c>
      <c r="G18" s="93">
        <v>20711.91</v>
      </c>
      <c r="H18" s="93">
        <v>17525.46</v>
      </c>
      <c r="I18" s="93">
        <v>19118.68</v>
      </c>
      <c r="J18" s="93">
        <v>21508.52</v>
      </c>
      <c r="K18" s="93">
        <v>19118.68</v>
      </c>
      <c r="L18" s="93">
        <v>20711.91</v>
      </c>
      <c r="M18" s="93">
        <v>19118.68</v>
      </c>
      <c r="N18" s="93">
        <v>20711.91</v>
      </c>
      <c r="O18" s="93">
        <v>19915.3</v>
      </c>
      <c r="P18" s="41">
        <f t="shared" si="0"/>
        <v>218271.63999999998</v>
      </c>
      <c r="Q18"/>
      <c r="S18"/>
      <c r="U18"/>
      <c r="W18"/>
    </row>
    <row r="19" spans="1:23" ht="30.75" customHeight="1">
      <c r="A19" s="4">
        <v>15</v>
      </c>
      <c r="B19" s="92" t="s">
        <v>119</v>
      </c>
      <c r="C19" s="88" t="s">
        <v>82</v>
      </c>
      <c r="D19" s="93">
        <v>0</v>
      </c>
      <c r="E19" s="93">
        <v>20218.21</v>
      </c>
      <c r="F19" s="93">
        <v>21903.06</v>
      </c>
      <c r="G19" s="93">
        <v>21903.06</v>
      </c>
      <c r="H19" s="93">
        <v>18533.36</v>
      </c>
      <c r="I19" s="93">
        <v>20218.21</v>
      </c>
      <c r="J19" s="93">
        <v>22745.49</v>
      </c>
      <c r="K19" s="93">
        <v>20218.21</v>
      </c>
      <c r="L19" s="93">
        <v>21903.06</v>
      </c>
      <c r="M19" s="93">
        <v>20218.21</v>
      </c>
      <c r="N19" s="93">
        <v>21903.06</v>
      </c>
      <c r="O19" s="93">
        <v>21060.64</v>
      </c>
      <c r="P19" s="41">
        <f t="shared" si="0"/>
        <v>230824.57</v>
      </c>
      <c r="Q19"/>
      <c r="S19"/>
      <c r="U19"/>
      <c r="W19"/>
    </row>
    <row r="20" spans="1:17" s="22" customFormat="1" ht="20.25" customHeight="1" thickBot="1">
      <c r="A20" s="21"/>
      <c r="B20" s="94" t="s">
        <v>7</v>
      </c>
      <c r="C20" s="95"/>
      <c r="D20" s="53">
        <f>SUM(D5:D19)</f>
        <v>77590.26</v>
      </c>
      <c r="E20" s="53">
        <f aca="true" t="shared" si="1" ref="E20:O20">SUM(E5:E19)</f>
        <v>211822.99</v>
      </c>
      <c r="F20" s="53">
        <f t="shared" si="1"/>
        <v>229566.98</v>
      </c>
      <c r="G20" s="53">
        <f t="shared" si="1"/>
        <v>229566.98</v>
      </c>
      <c r="H20" s="53">
        <f t="shared" si="1"/>
        <v>194078.96999999997</v>
      </c>
      <c r="I20" s="53">
        <f t="shared" si="1"/>
        <v>211822.99</v>
      </c>
      <c r="J20" s="53">
        <f t="shared" si="1"/>
        <v>238162.72999999995</v>
      </c>
      <c r="K20" s="53">
        <f t="shared" si="1"/>
        <v>212099.24</v>
      </c>
      <c r="L20" s="53">
        <f t="shared" si="1"/>
        <v>229566.98</v>
      </c>
      <c r="M20" s="53">
        <f t="shared" si="1"/>
        <v>211822.99</v>
      </c>
      <c r="N20" s="53">
        <f t="shared" si="1"/>
        <v>229566.98</v>
      </c>
      <c r="O20" s="53">
        <f t="shared" si="1"/>
        <v>220971.19999999995</v>
      </c>
      <c r="P20" s="53">
        <f>SUM(D20:O20)</f>
        <v>2496639.29</v>
      </c>
      <c r="Q20" s="34"/>
    </row>
    <row r="21" ht="12.75">
      <c r="P21" s="55"/>
    </row>
    <row r="22" ht="0.75" customHeight="1"/>
    <row r="23" ht="12.75" hidden="1"/>
    <row r="24" spans="1:22" s="26" customFormat="1" ht="15.7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R24"/>
      <c r="T24"/>
      <c r="V24"/>
    </row>
    <row r="25" spans="1:22" s="26" customFormat="1" ht="21.75" customHeight="1" hidden="1">
      <c r="A25"/>
      <c r="B25" s="20"/>
      <c r="C25" s="8"/>
      <c r="D25" s="8"/>
      <c r="E25" s="8"/>
      <c r="F25" s="8"/>
      <c r="G25" s="8"/>
      <c r="H25" s="8"/>
      <c r="I25"/>
      <c r="J25"/>
      <c r="K25"/>
      <c r="L25"/>
      <c r="M25"/>
      <c r="N25"/>
      <c r="O25"/>
      <c r="P25"/>
      <c r="R25"/>
      <c r="T25"/>
      <c r="V25"/>
    </row>
    <row r="26" spans="1:22" s="26" customFormat="1" ht="12.75">
      <c r="A26"/>
      <c r="B26" s="20"/>
      <c r="C26" s="8"/>
      <c r="D26" s="8"/>
      <c r="E26" s="8"/>
      <c r="F26" s="8"/>
      <c r="G26" s="8"/>
      <c r="H26" s="8"/>
      <c r="I26"/>
      <c r="J26"/>
      <c r="K26"/>
      <c r="L26"/>
      <c r="M26"/>
      <c r="N26"/>
      <c r="O26"/>
      <c r="P26"/>
      <c r="R26"/>
      <c r="T26"/>
      <c r="V26"/>
    </row>
    <row r="27" spans="1:22" s="26" customFormat="1" ht="12.75">
      <c r="A27"/>
      <c r="B27" s="20"/>
      <c r="C27" s="8"/>
      <c r="D27" s="8"/>
      <c r="E27" s="8"/>
      <c r="F27" s="8"/>
      <c r="G27" s="8"/>
      <c r="H27" s="8"/>
      <c r="I27"/>
      <c r="J27"/>
      <c r="K27"/>
      <c r="L27"/>
      <c r="M27"/>
      <c r="N27"/>
      <c r="O27"/>
      <c r="P27"/>
      <c r="R27"/>
      <c r="T27"/>
      <c r="V27"/>
    </row>
  </sheetData>
  <sheetProtection/>
  <mergeCells count="20">
    <mergeCell ref="A24:P24"/>
    <mergeCell ref="N3:N4"/>
    <mergeCell ref="O3:O4"/>
    <mergeCell ref="P3:P4"/>
    <mergeCell ref="H3:H4"/>
    <mergeCell ref="I3:I4"/>
    <mergeCell ref="J3:J4"/>
    <mergeCell ref="K3:K4"/>
    <mergeCell ref="L3:L4"/>
    <mergeCell ref="M3:M4"/>
    <mergeCell ref="O1:Q1"/>
    <mergeCell ref="A2:M2"/>
    <mergeCell ref="O2:P2"/>
    <mergeCell ref="A3:A4"/>
    <mergeCell ref="B3:B4"/>
    <mergeCell ref="C3:C4"/>
    <mergeCell ref="D3:D4"/>
    <mergeCell ref="E3:E4"/>
    <mergeCell ref="F3:F4"/>
    <mergeCell ref="G3:G4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70" r:id="rId1"/>
  <colBreaks count="1" manualBreakCount="1">
    <brk id="17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"/>
  <sheetViews>
    <sheetView tabSelected="1" view="pageBreakPreview" zoomScaleSheetLayoutView="100" zoomScalePageLayoutView="0" workbookViewId="0" topLeftCell="Q6">
      <selection activeCell="V2" sqref="V2:W2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21.00390625" style="8" customWidth="1"/>
    <col min="4" max="4" width="10.140625" style="8" customWidth="1"/>
    <col min="5" max="5" width="8.7109375" style="0" customWidth="1"/>
    <col min="6" max="6" width="11.421875" style="20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26" customWidth="1"/>
    <col min="14" max="14" width="9.421875" style="0" customWidth="1"/>
    <col min="15" max="15" width="9.7109375" style="26" customWidth="1"/>
    <col min="16" max="16" width="10.2812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26" customWidth="1"/>
    <col min="21" max="21" width="11.140625" style="0" customWidth="1"/>
    <col min="22" max="22" width="8.7109375" style="26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22" customWidth="1"/>
  </cols>
  <sheetData>
    <row r="1" spans="1:32" ht="61.5" customHeight="1" thickBot="1">
      <c r="A1" s="183" t="s">
        <v>153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  <c r="O1" s="242" t="s">
        <v>154</v>
      </c>
      <c r="P1" s="243"/>
      <c r="AE1" s="242" t="s">
        <v>155</v>
      </c>
      <c r="AF1" s="243"/>
    </row>
    <row r="2" spans="1:32" ht="23.25" customHeight="1">
      <c r="A2" s="211" t="s">
        <v>0</v>
      </c>
      <c r="B2" s="196" t="s">
        <v>1</v>
      </c>
      <c r="C2" s="198" t="s">
        <v>28</v>
      </c>
      <c r="D2" s="230" t="s">
        <v>55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196" t="s">
        <v>1</v>
      </c>
      <c r="R2" s="198" t="s">
        <v>28</v>
      </c>
      <c r="S2" s="230" t="s">
        <v>55</v>
      </c>
      <c r="T2" s="201" t="s">
        <v>34</v>
      </c>
      <c r="U2" s="202"/>
      <c r="V2" s="201" t="s">
        <v>35</v>
      </c>
      <c r="W2" s="202"/>
      <c r="X2" s="203" t="s">
        <v>36</v>
      </c>
      <c r="Y2" s="204"/>
      <c r="Z2" s="201" t="s">
        <v>37</v>
      </c>
      <c r="AA2" s="202"/>
      <c r="AB2" s="201" t="s">
        <v>38</v>
      </c>
      <c r="AC2" s="202"/>
      <c r="AD2" s="201" t="s">
        <v>39</v>
      </c>
      <c r="AE2" s="202"/>
      <c r="AF2" s="111"/>
    </row>
    <row r="3" spans="1:32" ht="55.5" customHeight="1">
      <c r="A3" s="212"/>
      <c r="B3" s="197"/>
      <c r="C3" s="199"/>
      <c r="D3" s="200"/>
      <c r="E3" s="57" t="s">
        <v>78</v>
      </c>
      <c r="F3" s="31" t="s">
        <v>41</v>
      </c>
      <c r="G3" s="57" t="s">
        <v>78</v>
      </c>
      <c r="H3" s="5" t="s">
        <v>41</v>
      </c>
      <c r="I3" s="57" t="s">
        <v>78</v>
      </c>
      <c r="J3" s="5" t="s">
        <v>41</v>
      </c>
      <c r="K3" s="57" t="s">
        <v>78</v>
      </c>
      <c r="L3" s="5" t="s">
        <v>41</v>
      </c>
      <c r="M3" s="57" t="s">
        <v>78</v>
      </c>
      <c r="N3" s="5" t="s">
        <v>41</v>
      </c>
      <c r="O3" s="57" t="s">
        <v>78</v>
      </c>
      <c r="P3" s="5" t="s">
        <v>41</v>
      </c>
      <c r="Q3" s="197"/>
      <c r="R3" s="199"/>
      <c r="S3" s="200"/>
      <c r="T3" s="57" t="s">
        <v>78</v>
      </c>
      <c r="U3" s="5" t="s">
        <v>41</v>
      </c>
      <c r="V3" s="57" t="s">
        <v>78</v>
      </c>
      <c r="W3" s="5" t="s">
        <v>41</v>
      </c>
      <c r="X3" s="57" t="s">
        <v>78</v>
      </c>
      <c r="Y3" s="5" t="s">
        <v>41</v>
      </c>
      <c r="Z3" s="57" t="s">
        <v>78</v>
      </c>
      <c r="AA3" s="5" t="s">
        <v>41</v>
      </c>
      <c r="AB3" s="57" t="s">
        <v>78</v>
      </c>
      <c r="AC3" s="5" t="s">
        <v>41</v>
      </c>
      <c r="AD3" s="57" t="s">
        <v>78</v>
      </c>
      <c r="AE3" s="5" t="s">
        <v>41</v>
      </c>
      <c r="AF3" s="104" t="s">
        <v>122</v>
      </c>
    </row>
    <row r="4" spans="1:32" ht="30.75" customHeight="1">
      <c r="A4" s="3" t="s">
        <v>18</v>
      </c>
      <c r="B4" s="87" t="s">
        <v>85</v>
      </c>
      <c r="C4" s="88" t="s">
        <v>86</v>
      </c>
      <c r="D4" s="6">
        <v>0.683786968</v>
      </c>
      <c r="E4" s="1">
        <v>14720</v>
      </c>
      <c r="F4" s="84">
        <f aca="true" t="shared" si="0" ref="F4:F18">E4*D4</f>
        <v>10065.34416896</v>
      </c>
      <c r="G4" s="1">
        <v>15360</v>
      </c>
      <c r="H4" s="106">
        <f aca="true" t="shared" si="1" ref="H4:H18">G4*D4</f>
        <v>10502.967828480001</v>
      </c>
      <c r="I4" s="1">
        <v>16640</v>
      </c>
      <c r="J4" s="106">
        <f>I4*D4</f>
        <v>11378.21514752</v>
      </c>
      <c r="K4" s="1">
        <v>16640</v>
      </c>
      <c r="L4" s="15">
        <f aca="true" t="shared" si="2" ref="L4:L18">K4*D4</f>
        <v>11378.21514752</v>
      </c>
      <c r="M4" s="1">
        <v>14080</v>
      </c>
      <c r="N4" s="112">
        <f aca="true" t="shared" si="3" ref="N4:N18">M4*D4</f>
        <v>9627.720509440001</v>
      </c>
      <c r="O4" s="1">
        <v>15360</v>
      </c>
      <c r="P4" s="112">
        <f aca="true" t="shared" si="4" ref="P4:P18">O4*D4</f>
        <v>10502.967828480001</v>
      </c>
      <c r="Q4" s="87" t="s">
        <v>85</v>
      </c>
      <c r="R4" s="88" t="s">
        <v>86</v>
      </c>
      <c r="S4" s="6">
        <v>0.683786968</v>
      </c>
      <c r="T4" s="1">
        <v>17280</v>
      </c>
      <c r="U4" s="114">
        <f aca="true" t="shared" si="5" ref="U4:U18">T4*D4</f>
        <v>11815.838807040001</v>
      </c>
      <c r="V4" s="1">
        <v>15360</v>
      </c>
      <c r="W4" s="112">
        <f>V4*D4</f>
        <v>10502.967828480001</v>
      </c>
      <c r="X4" s="1">
        <v>16640</v>
      </c>
      <c r="Y4" s="15">
        <f>X4*D4</f>
        <v>11378.21514752</v>
      </c>
      <c r="Z4" s="1">
        <v>15360</v>
      </c>
      <c r="AA4" s="112">
        <f>Z4*D4</f>
        <v>10502.967828480001</v>
      </c>
      <c r="AB4" s="1">
        <v>16640</v>
      </c>
      <c r="AC4" s="112">
        <f>AB4*D4</f>
        <v>11378.21514752</v>
      </c>
      <c r="AD4" s="1">
        <v>16000</v>
      </c>
      <c r="AE4" s="114">
        <v>10940.58</v>
      </c>
      <c r="AF4" s="139">
        <v>129974.24</v>
      </c>
    </row>
    <row r="5" spans="1:32" ht="41.25" customHeight="1">
      <c r="A5" s="3" t="s">
        <v>17</v>
      </c>
      <c r="B5" s="88" t="s">
        <v>87</v>
      </c>
      <c r="C5" s="88" t="s">
        <v>88</v>
      </c>
      <c r="D5" s="6">
        <v>0.683786968</v>
      </c>
      <c r="E5" s="1">
        <v>16808.4</v>
      </c>
      <c r="F5" s="84">
        <f t="shared" si="0"/>
        <v>11493.364872931203</v>
      </c>
      <c r="G5" s="1">
        <v>17539.2</v>
      </c>
      <c r="H5" s="106">
        <f t="shared" si="1"/>
        <v>11993.0763891456</v>
      </c>
      <c r="I5" s="1">
        <v>19000.8</v>
      </c>
      <c r="J5" s="106">
        <f aca="true" t="shared" si="6" ref="J5:J18">I5*D5</f>
        <v>12992.499421574401</v>
      </c>
      <c r="K5" s="1">
        <v>19000.8</v>
      </c>
      <c r="L5" s="15">
        <f t="shared" si="2"/>
        <v>12992.499421574401</v>
      </c>
      <c r="M5" s="1">
        <v>16077.6</v>
      </c>
      <c r="N5" s="112">
        <f t="shared" si="3"/>
        <v>10993.6533567168</v>
      </c>
      <c r="O5" s="1">
        <v>17539.2</v>
      </c>
      <c r="P5" s="112">
        <f t="shared" si="4"/>
        <v>11993.0763891456</v>
      </c>
      <c r="Q5" s="88" t="s">
        <v>87</v>
      </c>
      <c r="R5" s="88" t="s">
        <v>88</v>
      </c>
      <c r="S5" s="6">
        <v>0.683786968</v>
      </c>
      <c r="T5" s="1">
        <v>19731.6</v>
      </c>
      <c r="U5" s="114">
        <f t="shared" si="5"/>
        <v>13492.2109377888</v>
      </c>
      <c r="V5" s="1">
        <v>17539.2</v>
      </c>
      <c r="W5" s="112">
        <f aca="true" t="shared" si="7" ref="W5:W18">V5*D5</f>
        <v>11993.0763891456</v>
      </c>
      <c r="X5" s="1">
        <v>19000.8</v>
      </c>
      <c r="Y5" s="15">
        <f aca="true" t="shared" si="8" ref="Y5:Y18">X5*D5</f>
        <v>12992.499421574401</v>
      </c>
      <c r="Z5" s="1">
        <v>17539.2</v>
      </c>
      <c r="AA5" s="112">
        <f aca="true" t="shared" si="9" ref="AA5:AA18">Z5*D5</f>
        <v>11993.0763891456</v>
      </c>
      <c r="AB5" s="1">
        <v>19000.8</v>
      </c>
      <c r="AC5" s="112">
        <f aca="true" t="shared" si="10" ref="AC5:AC18">AB5*D5</f>
        <v>12992.499421574401</v>
      </c>
      <c r="AD5" s="1">
        <v>18270</v>
      </c>
      <c r="AE5" s="114">
        <v>12492.78</v>
      </c>
      <c r="AF5" s="139">
        <v>148414.32</v>
      </c>
    </row>
    <row r="6" spans="1:32" ht="30.75" customHeight="1">
      <c r="A6" s="3" t="s">
        <v>19</v>
      </c>
      <c r="B6" s="87" t="s">
        <v>89</v>
      </c>
      <c r="C6" s="88" t="s">
        <v>74</v>
      </c>
      <c r="D6" s="6">
        <v>0.683786968</v>
      </c>
      <c r="E6" s="1">
        <v>10819.2</v>
      </c>
      <c r="F6" s="84">
        <f t="shared" si="0"/>
        <v>7398.027964185601</v>
      </c>
      <c r="G6" s="1">
        <v>11289.6</v>
      </c>
      <c r="H6" s="106">
        <f t="shared" si="1"/>
        <v>7719.6813539328</v>
      </c>
      <c r="I6" s="1">
        <v>12230.4</v>
      </c>
      <c r="J6" s="106">
        <f t="shared" si="6"/>
        <v>8362.9881334272</v>
      </c>
      <c r="K6" s="1">
        <v>12230.4</v>
      </c>
      <c r="L6" s="15">
        <f t="shared" si="2"/>
        <v>8362.9881334272</v>
      </c>
      <c r="M6" s="1">
        <v>10348.8</v>
      </c>
      <c r="N6" s="112">
        <f t="shared" si="3"/>
        <v>7076.3745744384</v>
      </c>
      <c r="O6" s="1">
        <v>11289.6</v>
      </c>
      <c r="P6" s="112">
        <f t="shared" si="4"/>
        <v>7719.6813539328</v>
      </c>
      <c r="Q6" s="87" t="s">
        <v>89</v>
      </c>
      <c r="R6" s="88" t="s">
        <v>74</v>
      </c>
      <c r="S6" s="6">
        <v>0.683786968</v>
      </c>
      <c r="T6" s="1">
        <v>12700.8</v>
      </c>
      <c r="U6" s="114">
        <f t="shared" si="5"/>
        <v>8684.6415231744</v>
      </c>
      <c r="V6" s="1">
        <v>11289.6</v>
      </c>
      <c r="W6" s="112">
        <f t="shared" si="7"/>
        <v>7719.6813539328</v>
      </c>
      <c r="X6" s="1">
        <v>12230.4</v>
      </c>
      <c r="Y6" s="15">
        <f t="shared" si="8"/>
        <v>8362.9881334272</v>
      </c>
      <c r="Z6" s="1">
        <v>11289.6</v>
      </c>
      <c r="AA6" s="112">
        <f t="shared" si="9"/>
        <v>7719.6813539328</v>
      </c>
      <c r="AB6" s="1">
        <v>12230.4</v>
      </c>
      <c r="AC6" s="112">
        <f t="shared" si="10"/>
        <v>8362.9881334272</v>
      </c>
      <c r="AD6" s="1">
        <v>11760</v>
      </c>
      <c r="AE6" s="114">
        <f>AD6*D6</f>
        <v>8041.33474368</v>
      </c>
      <c r="AF6" s="139">
        <v>95531.05</v>
      </c>
    </row>
    <row r="7" spans="1:32" ht="29.25" customHeight="1">
      <c r="A7" s="3" t="s">
        <v>20</v>
      </c>
      <c r="B7" s="87" t="s">
        <v>90</v>
      </c>
      <c r="C7" s="88" t="s">
        <v>74</v>
      </c>
      <c r="D7" s="6">
        <v>0.683786968</v>
      </c>
      <c r="E7" s="1">
        <v>7676</v>
      </c>
      <c r="F7" s="84">
        <f t="shared" si="0"/>
        <v>5248.748766368</v>
      </c>
      <c r="G7" s="1">
        <v>8080</v>
      </c>
      <c r="H7" s="106">
        <f t="shared" si="1"/>
        <v>5524.99870144</v>
      </c>
      <c r="I7" s="1">
        <v>8888</v>
      </c>
      <c r="J7" s="106">
        <f t="shared" si="6"/>
        <v>6077.498571584</v>
      </c>
      <c r="K7" s="1">
        <v>8888</v>
      </c>
      <c r="L7" s="15">
        <f t="shared" si="2"/>
        <v>6077.498571584</v>
      </c>
      <c r="M7" s="1">
        <v>7272</v>
      </c>
      <c r="N7" s="112">
        <f t="shared" si="3"/>
        <v>4972.498831296</v>
      </c>
      <c r="O7" s="1">
        <v>8080</v>
      </c>
      <c r="P7" s="112">
        <f t="shared" si="4"/>
        <v>5524.99870144</v>
      </c>
      <c r="Q7" s="87" t="s">
        <v>90</v>
      </c>
      <c r="R7" s="88" t="s">
        <v>74</v>
      </c>
      <c r="S7" s="6">
        <v>0.683786968</v>
      </c>
      <c r="T7" s="1">
        <v>8888</v>
      </c>
      <c r="U7" s="114">
        <f t="shared" si="5"/>
        <v>6077.498571584</v>
      </c>
      <c r="V7" s="1">
        <v>8484</v>
      </c>
      <c r="W7" s="112">
        <f t="shared" si="7"/>
        <v>5801.248636512</v>
      </c>
      <c r="X7" s="1">
        <v>8888</v>
      </c>
      <c r="Y7" s="15">
        <f t="shared" si="8"/>
        <v>6077.498571584</v>
      </c>
      <c r="Z7" s="1">
        <v>8080</v>
      </c>
      <c r="AA7" s="112">
        <f t="shared" si="9"/>
        <v>5524.99870144</v>
      </c>
      <c r="AB7" s="1">
        <v>8888</v>
      </c>
      <c r="AC7" s="112">
        <f t="shared" si="10"/>
        <v>6077.498571584</v>
      </c>
      <c r="AD7" s="1">
        <v>8888</v>
      </c>
      <c r="AE7" s="114">
        <v>6077.49</v>
      </c>
      <c r="AF7" s="139">
        <v>69062.49</v>
      </c>
    </row>
    <row r="8" spans="1:32" ht="30.75" customHeight="1">
      <c r="A8" s="3" t="s">
        <v>21</v>
      </c>
      <c r="B8" s="87" t="s">
        <v>91</v>
      </c>
      <c r="C8" s="88" t="s">
        <v>74</v>
      </c>
      <c r="D8" s="6">
        <v>0.683786968</v>
      </c>
      <c r="E8" s="1">
        <v>14402.6</v>
      </c>
      <c r="F8" s="84">
        <f t="shared" si="0"/>
        <v>9848.310185316801</v>
      </c>
      <c r="G8" s="1">
        <v>15028.8</v>
      </c>
      <c r="H8" s="106">
        <f t="shared" si="1"/>
        <v>10276.4975846784</v>
      </c>
      <c r="I8" s="1">
        <v>16281.2</v>
      </c>
      <c r="J8" s="106">
        <f t="shared" si="6"/>
        <v>11132.872383401602</v>
      </c>
      <c r="K8" s="1">
        <v>16281.2</v>
      </c>
      <c r="L8" s="15">
        <f t="shared" si="2"/>
        <v>11132.872383401602</v>
      </c>
      <c r="M8" s="1">
        <v>13776.4</v>
      </c>
      <c r="N8" s="112">
        <f t="shared" si="3"/>
        <v>9420.1227859552</v>
      </c>
      <c r="O8" s="1">
        <v>15028.8</v>
      </c>
      <c r="P8" s="112">
        <f t="shared" si="4"/>
        <v>10276.4975846784</v>
      </c>
      <c r="Q8" s="87" t="s">
        <v>91</v>
      </c>
      <c r="R8" s="88" t="s">
        <v>74</v>
      </c>
      <c r="S8" s="6">
        <v>0.683786968</v>
      </c>
      <c r="T8" s="1">
        <v>16907.4</v>
      </c>
      <c r="U8" s="114">
        <f t="shared" si="5"/>
        <v>11561.059782763203</v>
      </c>
      <c r="V8" s="1">
        <v>15028.8</v>
      </c>
      <c r="W8" s="112">
        <f t="shared" si="7"/>
        <v>10276.4975846784</v>
      </c>
      <c r="X8" s="1">
        <v>16281.2</v>
      </c>
      <c r="Y8" s="15">
        <f t="shared" si="8"/>
        <v>11132.872383401602</v>
      </c>
      <c r="Z8" s="1">
        <v>15028.8</v>
      </c>
      <c r="AA8" s="112">
        <f t="shared" si="9"/>
        <v>10276.4975846784</v>
      </c>
      <c r="AB8" s="1">
        <v>16281.2</v>
      </c>
      <c r="AC8" s="112">
        <f t="shared" si="10"/>
        <v>11132.872383401602</v>
      </c>
      <c r="AD8" s="1">
        <v>15655</v>
      </c>
      <c r="AE8" s="114">
        <f>AD8*D8</f>
        <v>10704.684984040001</v>
      </c>
      <c r="AF8" s="139">
        <v>127171.65</v>
      </c>
    </row>
    <row r="9" spans="1:32" ht="30.75" customHeight="1">
      <c r="A9" s="3" t="s">
        <v>22</v>
      </c>
      <c r="B9" s="87" t="s">
        <v>92</v>
      </c>
      <c r="C9" s="88" t="s">
        <v>74</v>
      </c>
      <c r="D9" s="6">
        <v>0.683786968</v>
      </c>
      <c r="E9" s="1">
        <v>25833.6</v>
      </c>
      <c r="F9" s="84">
        <f t="shared" si="0"/>
        <v>17664.6790165248</v>
      </c>
      <c r="G9" s="1">
        <v>26956.8</v>
      </c>
      <c r="H9" s="106">
        <f t="shared" si="1"/>
        <v>18432.708538982402</v>
      </c>
      <c r="I9" s="1">
        <v>29203.2</v>
      </c>
      <c r="J9" s="106">
        <f t="shared" si="6"/>
        <v>19968.767583897603</v>
      </c>
      <c r="K9" s="1">
        <v>29203.2</v>
      </c>
      <c r="L9" s="15">
        <f t="shared" si="2"/>
        <v>19968.767583897603</v>
      </c>
      <c r="M9" s="1">
        <v>24710.4</v>
      </c>
      <c r="N9" s="112">
        <f t="shared" si="3"/>
        <v>16896.649494067202</v>
      </c>
      <c r="O9" s="1">
        <v>26956.8</v>
      </c>
      <c r="P9" s="112">
        <f t="shared" si="4"/>
        <v>18432.708538982402</v>
      </c>
      <c r="Q9" s="87" t="s">
        <v>92</v>
      </c>
      <c r="R9" s="88" t="s">
        <v>74</v>
      </c>
      <c r="S9" s="6">
        <v>0.683786968</v>
      </c>
      <c r="T9" s="1">
        <v>30326.4</v>
      </c>
      <c r="U9" s="114">
        <f t="shared" si="5"/>
        <v>20736.797106355203</v>
      </c>
      <c r="V9" s="1">
        <v>26956.8</v>
      </c>
      <c r="W9" s="112">
        <f t="shared" si="7"/>
        <v>18432.708538982402</v>
      </c>
      <c r="X9" s="1">
        <v>29203.2</v>
      </c>
      <c r="Y9" s="15">
        <f t="shared" si="8"/>
        <v>19968.767583897603</v>
      </c>
      <c r="Z9" s="1">
        <v>26956.8</v>
      </c>
      <c r="AA9" s="112">
        <f t="shared" si="9"/>
        <v>18432.708538982402</v>
      </c>
      <c r="AB9" s="1">
        <v>29203.2</v>
      </c>
      <c r="AC9" s="112">
        <f t="shared" si="10"/>
        <v>19968.767583897603</v>
      </c>
      <c r="AD9" s="1">
        <v>28080</v>
      </c>
      <c r="AE9" s="114">
        <v>19200.73</v>
      </c>
      <c r="AF9" s="139">
        <v>228104.78</v>
      </c>
    </row>
    <row r="10" spans="1:32" ht="36" customHeight="1">
      <c r="A10" s="3" t="s">
        <v>23</v>
      </c>
      <c r="B10" s="87" t="s">
        <v>93</v>
      </c>
      <c r="C10" s="88" t="s">
        <v>74</v>
      </c>
      <c r="D10" s="6">
        <v>0.683786968</v>
      </c>
      <c r="E10" s="1">
        <v>23211.6</v>
      </c>
      <c r="F10" s="84">
        <f t="shared" si="0"/>
        <v>15871.7895864288</v>
      </c>
      <c r="G10" s="1">
        <v>24220.8</v>
      </c>
      <c r="H10" s="106">
        <f t="shared" si="1"/>
        <v>16561.8673945344</v>
      </c>
      <c r="I10" s="1">
        <v>26239.2</v>
      </c>
      <c r="J10" s="106">
        <f t="shared" si="6"/>
        <v>17942.0230107456</v>
      </c>
      <c r="K10" s="1">
        <v>26239.2</v>
      </c>
      <c r="L10" s="15">
        <f t="shared" si="2"/>
        <v>17942.0230107456</v>
      </c>
      <c r="M10" s="1">
        <v>22202.4</v>
      </c>
      <c r="N10" s="112">
        <f t="shared" si="3"/>
        <v>15181.711778323202</v>
      </c>
      <c r="O10" s="1">
        <v>24220.8</v>
      </c>
      <c r="P10" s="112">
        <f t="shared" si="4"/>
        <v>16561.8673945344</v>
      </c>
      <c r="Q10" s="87" t="s">
        <v>93</v>
      </c>
      <c r="R10" s="88" t="s">
        <v>74</v>
      </c>
      <c r="S10" s="6">
        <v>0.683786968</v>
      </c>
      <c r="T10" s="1">
        <v>27248.4</v>
      </c>
      <c r="U10" s="114">
        <f t="shared" si="5"/>
        <v>18632.100818851202</v>
      </c>
      <c r="V10" s="1">
        <v>24220.8</v>
      </c>
      <c r="W10" s="112">
        <f t="shared" si="7"/>
        <v>16561.8673945344</v>
      </c>
      <c r="X10" s="1">
        <v>26239.2</v>
      </c>
      <c r="Y10" s="15">
        <f t="shared" si="8"/>
        <v>17942.0230107456</v>
      </c>
      <c r="Z10" s="1">
        <v>24220.8</v>
      </c>
      <c r="AA10" s="112">
        <f t="shared" si="9"/>
        <v>16561.8673945344</v>
      </c>
      <c r="AB10" s="1">
        <v>26239.2</v>
      </c>
      <c r="AC10" s="112">
        <f t="shared" si="10"/>
        <v>17942.0230107456</v>
      </c>
      <c r="AD10" s="1">
        <v>25230</v>
      </c>
      <c r="AE10" s="114">
        <f aca="true" t="shared" si="11" ref="AE10:AE18">AD10*D10</f>
        <v>17251.94520264</v>
      </c>
      <c r="AF10" s="139">
        <f aca="true" t="shared" si="12" ref="AF10:AF16">F10+H10+J10+L10+N10+P10+U10+W10+Y10+AA10+AC10+AE10</f>
        <v>204953.10900736324</v>
      </c>
    </row>
    <row r="11" spans="1:32" ht="36" customHeight="1">
      <c r="A11" s="4">
        <v>8</v>
      </c>
      <c r="B11" s="92" t="s">
        <v>112</v>
      </c>
      <c r="C11" s="88" t="s">
        <v>88</v>
      </c>
      <c r="D11" s="6">
        <v>0.683786968</v>
      </c>
      <c r="E11" s="2">
        <v>0</v>
      </c>
      <c r="F11" s="85">
        <f t="shared" si="0"/>
        <v>0</v>
      </c>
      <c r="G11" s="2">
        <v>20160</v>
      </c>
      <c r="H11" s="110">
        <f t="shared" si="1"/>
        <v>13785.14527488</v>
      </c>
      <c r="I11" s="2">
        <v>21840</v>
      </c>
      <c r="J11" s="110">
        <f t="shared" si="6"/>
        <v>14933.907381120001</v>
      </c>
      <c r="K11" s="2">
        <v>21840</v>
      </c>
      <c r="L11" s="109">
        <f t="shared" si="2"/>
        <v>14933.907381120001</v>
      </c>
      <c r="M11" s="2">
        <v>18480</v>
      </c>
      <c r="N11" s="113">
        <f t="shared" si="3"/>
        <v>12636.38316864</v>
      </c>
      <c r="O11" s="2">
        <v>20160</v>
      </c>
      <c r="P11" s="113">
        <f t="shared" si="4"/>
        <v>13785.14527488</v>
      </c>
      <c r="Q11" s="92" t="s">
        <v>112</v>
      </c>
      <c r="R11" s="88" t="s">
        <v>88</v>
      </c>
      <c r="S11" s="6">
        <v>0.683786968</v>
      </c>
      <c r="T11" s="2">
        <v>22680</v>
      </c>
      <c r="U11" s="115">
        <f t="shared" si="5"/>
        <v>15508.288434240001</v>
      </c>
      <c r="V11" s="2">
        <v>20160</v>
      </c>
      <c r="W11" s="113">
        <f t="shared" si="7"/>
        <v>13785.14527488</v>
      </c>
      <c r="X11" s="2">
        <v>21840</v>
      </c>
      <c r="Y11" s="109">
        <f t="shared" si="8"/>
        <v>14933.907381120001</v>
      </c>
      <c r="Z11" s="2">
        <v>20160</v>
      </c>
      <c r="AA11" s="113">
        <f t="shared" si="9"/>
        <v>13785.14527488</v>
      </c>
      <c r="AB11" s="2">
        <v>21840</v>
      </c>
      <c r="AC11" s="113">
        <f t="shared" si="10"/>
        <v>14933.907381120001</v>
      </c>
      <c r="AD11" s="2">
        <v>21000</v>
      </c>
      <c r="AE11" s="115">
        <f t="shared" si="11"/>
        <v>14359.526328000002</v>
      </c>
      <c r="AF11" s="139">
        <v>157380.44</v>
      </c>
    </row>
    <row r="12" spans="1:32" ht="36" customHeight="1">
      <c r="A12" s="4">
        <v>9</v>
      </c>
      <c r="B12" s="92" t="s">
        <v>113</v>
      </c>
      <c r="C12" s="87" t="s">
        <v>31</v>
      </c>
      <c r="D12" s="6">
        <v>0.683786968</v>
      </c>
      <c r="E12" s="2">
        <v>0</v>
      </c>
      <c r="F12" s="85">
        <f t="shared" si="0"/>
        <v>0</v>
      </c>
      <c r="G12" s="2">
        <v>41932.8</v>
      </c>
      <c r="H12" s="110">
        <f t="shared" si="1"/>
        <v>28673.102171750405</v>
      </c>
      <c r="I12" s="2">
        <v>45427.2</v>
      </c>
      <c r="J12" s="110">
        <f t="shared" si="6"/>
        <v>31062.5273527296</v>
      </c>
      <c r="K12" s="2">
        <v>45427.2</v>
      </c>
      <c r="L12" s="109">
        <f t="shared" si="2"/>
        <v>31062.5273527296</v>
      </c>
      <c r="M12" s="2">
        <v>38438.4</v>
      </c>
      <c r="N12" s="113">
        <f t="shared" si="3"/>
        <v>26283.676990771204</v>
      </c>
      <c r="O12" s="2">
        <v>41932.8</v>
      </c>
      <c r="P12" s="113">
        <f t="shared" si="4"/>
        <v>28673.102171750405</v>
      </c>
      <c r="Q12" s="92" t="s">
        <v>113</v>
      </c>
      <c r="R12" s="87" t="s">
        <v>31</v>
      </c>
      <c r="S12" s="6">
        <v>0.683786968</v>
      </c>
      <c r="T12" s="2">
        <v>47174.4</v>
      </c>
      <c r="U12" s="115">
        <f t="shared" si="5"/>
        <v>32257.239943219203</v>
      </c>
      <c r="V12" s="2">
        <v>41932.8</v>
      </c>
      <c r="W12" s="113">
        <f t="shared" si="7"/>
        <v>28673.102171750405</v>
      </c>
      <c r="X12" s="2">
        <v>45427.2</v>
      </c>
      <c r="Y12" s="109">
        <f t="shared" si="8"/>
        <v>31062.5273527296</v>
      </c>
      <c r="Z12" s="2">
        <v>41932.8</v>
      </c>
      <c r="AA12" s="113">
        <f t="shared" si="9"/>
        <v>28673.102171750405</v>
      </c>
      <c r="AB12" s="2">
        <v>45427.2</v>
      </c>
      <c r="AC12" s="113">
        <f t="shared" si="10"/>
        <v>31062.5273527296</v>
      </c>
      <c r="AD12" s="2">
        <v>43680</v>
      </c>
      <c r="AE12" s="115">
        <f t="shared" si="11"/>
        <v>29867.814762240003</v>
      </c>
      <c r="AF12" s="139">
        <f t="shared" si="12"/>
        <v>327351.2497941504</v>
      </c>
    </row>
    <row r="13" spans="1:32" ht="36" customHeight="1">
      <c r="A13" s="4">
        <v>10</v>
      </c>
      <c r="B13" s="92" t="s">
        <v>114</v>
      </c>
      <c r="C13" s="88" t="s">
        <v>82</v>
      </c>
      <c r="D13" s="6">
        <v>0.683786968</v>
      </c>
      <c r="E13" s="2">
        <v>0</v>
      </c>
      <c r="F13" s="85">
        <f t="shared" si="0"/>
        <v>0</v>
      </c>
      <c r="G13" s="2">
        <v>11995.2</v>
      </c>
      <c r="H13" s="110">
        <f t="shared" si="1"/>
        <v>8202.161438553601</v>
      </c>
      <c r="I13" s="2">
        <v>12994.8</v>
      </c>
      <c r="J13" s="110">
        <f t="shared" si="6"/>
        <v>8885.6748917664</v>
      </c>
      <c r="K13" s="159">
        <v>16243.5</v>
      </c>
      <c r="L13" s="181">
        <f>K13*D13</f>
        <v>11107.093614708001</v>
      </c>
      <c r="M13" s="159">
        <v>15493.8</v>
      </c>
      <c r="N13" s="182">
        <f t="shared" si="3"/>
        <v>10594.4585247984</v>
      </c>
      <c r="O13" s="159">
        <v>12994.8</v>
      </c>
      <c r="P13" s="182">
        <f t="shared" si="4"/>
        <v>8885.6748917664</v>
      </c>
      <c r="Q13" s="92" t="s">
        <v>114</v>
      </c>
      <c r="R13" s="88" t="s">
        <v>82</v>
      </c>
      <c r="S13" s="6">
        <v>0.683786968</v>
      </c>
      <c r="T13" s="2">
        <v>13494.6</v>
      </c>
      <c r="U13" s="115">
        <f t="shared" si="5"/>
        <v>9227.4316183728</v>
      </c>
      <c r="V13" s="2">
        <v>11995.2</v>
      </c>
      <c r="W13" s="113">
        <f t="shared" si="7"/>
        <v>8202.161438553601</v>
      </c>
      <c r="X13" s="2">
        <v>12994.8</v>
      </c>
      <c r="Y13" s="109">
        <f t="shared" si="8"/>
        <v>8885.6748917664</v>
      </c>
      <c r="Z13" s="2">
        <v>11995.2</v>
      </c>
      <c r="AA13" s="113">
        <f t="shared" si="9"/>
        <v>8202.161438553601</v>
      </c>
      <c r="AB13" s="2">
        <v>12994.8</v>
      </c>
      <c r="AC13" s="113">
        <f t="shared" si="10"/>
        <v>8885.6748917664</v>
      </c>
      <c r="AD13" s="2">
        <v>12495</v>
      </c>
      <c r="AE13" s="115">
        <f t="shared" si="11"/>
        <v>8543.918165160001</v>
      </c>
      <c r="AF13" s="139">
        <v>99622.06</v>
      </c>
    </row>
    <row r="14" spans="1:32" ht="36" customHeight="1">
      <c r="A14" s="4">
        <v>11</v>
      </c>
      <c r="B14" s="92" t="s">
        <v>115</v>
      </c>
      <c r="C14" s="88" t="s">
        <v>82</v>
      </c>
      <c r="D14" s="6">
        <v>0.683786968</v>
      </c>
      <c r="E14" s="2">
        <v>0</v>
      </c>
      <c r="F14" s="85">
        <f t="shared" si="0"/>
        <v>0</v>
      </c>
      <c r="G14" s="2">
        <v>14918.4</v>
      </c>
      <c r="H14" s="110">
        <f t="shared" si="1"/>
        <v>10201.0075034112</v>
      </c>
      <c r="I14" s="2">
        <v>16161.6</v>
      </c>
      <c r="J14" s="110">
        <f t="shared" si="6"/>
        <v>11051.0914620288</v>
      </c>
      <c r="K14" s="2">
        <v>16161.6</v>
      </c>
      <c r="L14" s="109">
        <f t="shared" si="2"/>
        <v>11051.0914620288</v>
      </c>
      <c r="M14" s="2">
        <v>13675.2</v>
      </c>
      <c r="N14" s="113">
        <f t="shared" si="3"/>
        <v>9350.9235447936</v>
      </c>
      <c r="O14" s="2">
        <v>14918.4</v>
      </c>
      <c r="P14" s="113">
        <f t="shared" si="4"/>
        <v>10201.0075034112</v>
      </c>
      <c r="Q14" s="92" t="s">
        <v>115</v>
      </c>
      <c r="R14" s="88" t="s">
        <v>82</v>
      </c>
      <c r="S14" s="6">
        <v>0.683786968</v>
      </c>
      <c r="T14" s="2">
        <v>16783.2</v>
      </c>
      <c r="U14" s="115">
        <f t="shared" si="5"/>
        <v>11476.1334413376</v>
      </c>
      <c r="V14" s="2">
        <v>14918.4</v>
      </c>
      <c r="W14" s="113">
        <f t="shared" si="7"/>
        <v>10201.0075034112</v>
      </c>
      <c r="X14" s="2">
        <v>16161.6</v>
      </c>
      <c r="Y14" s="109">
        <f t="shared" si="8"/>
        <v>11051.0914620288</v>
      </c>
      <c r="Z14" s="2">
        <v>14918.4</v>
      </c>
      <c r="AA14" s="113">
        <f t="shared" si="9"/>
        <v>10201.0075034112</v>
      </c>
      <c r="AB14" s="2">
        <v>16161.6</v>
      </c>
      <c r="AC14" s="113">
        <f t="shared" si="10"/>
        <v>11051.0914620288</v>
      </c>
      <c r="AD14" s="2">
        <v>15540</v>
      </c>
      <c r="AE14" s="115">
        <f t="shared" si="11"/>
        <v>10626.04948272</v>
      </c>
      <c r="AF14" s="139">
        <f t="shared" si="12"/>
        <v>116461.50233061118</v>
      </c>
    </row>
    <row r="15" spans="1:32" ht="43.5" customHeight="1">
      <c r="A15" s="4">
        <v>12</v>
      </c>
      <c r="B15" s="92" t="s">
        <v>116</v>
      </c>
      <c r="C15" s="97" t="s">
        <v>120</v>
      </c>
      <c r="D15" s="6">
        <v>0.683786968</v>
      </c>
      <c r="E15" s="2">
        <v>0</v>
      </c>
      <c r="F15" s="85">
        <f t="shared" si="0"/>
        <v>0</v>
      </c>
      <c r="G15" s="2">
        <v>16809.6</v>
      </c>
      <c r="H15" s="110">
        <f t="shared" si="1"/>
        <v>11494.1854172928</v>
      </c>
      <c r="I15" s="2">
        <v>18210.4</v>
      </c>
      <c r="J15" s="110">
        <f t="shared" si="6"/>
        <v>12452.034202067201</v>
      </c>
      <c r="K15" s="2">
        <v>18210.4</v>
      </c>
      <c r="L15" s="109">
        <f t="shared" si="2"/>
        <v>12452.034202067201</v>
      </c>
      <c r="M15" s="2">
        <v>15408.8</v>
      </c>
      <c r="N15" s="113">
        <f t="shared" si="3"/>
        <v>10536.3366325184</v>
      </c>
      <c r="O15" s="2">
        <v>16809.6</v>
      </c>
      <c r="P15" s="113">
        <f t="shared" si="4"/>
        <v>11494.1854172928</v>
      </c>
      <c r="Q15" s="92" t="s">
        <v>116</v>
      </c>
      <c r="R15" s="97" t="s">
        <v>120</v>
      </c>
      <c r="S15" s="6">
        <v>0.683786968</v>
      </c>
      <c r="T15" s="2">
        <v>18910.8</v>
      </c>
      <c r="U15" s="115">
        <f t="shared" si="5"/>
        <v>12930.9585944544</v>
      </c>
      <c r="V15" s="2">
        <v>16809.6</v>
      </c>
      <c r="W15" s="113">
        <f t="shared" si="7"/>
        <v>11494.1854172928</v>
      </c>
      <c r="X15" s="2">
        <v>18210.4</v>
      </c>
      <c r="Y15" s="109">
        <f t="shared" si="8"/>
        <v>12452.034202067201</v>
      </c>
      <c r="Z15" s="2">
        <v>16809.6</v>
      </c>
      <c r="AA15" s="113">
        <f t="shared" si="9"/>
        <v>11494.1854172928</v>
      </c>
      <c r="AB15" s="2">
        <v>18210.4</v>
      </c>
      <c r="AC15" s="113">
        <f t="shared" si="10"/>
        <v>12452.034202067201</v>
      </c>
      <c r="AD15" s="2">
        <v>17510</v>
      </c>
      <c r="AE15" s="115">
        <f t="shared" si="11"/>
        <v>11973.109809680001</v>
      </c>
      <c r="AF15" s="139">
        <v>131225.29</v>
      </c>
    </row>
    <row r="16" spans="1:32" ht="36" customHeight="1">
      <c r="A16" s="4">
        <v>13</v>
      </c>
      <c r="B16" s="92" t="s">
        <v>117</v>
      </c>
      <c r="C16" s="88" t="s">
        <v>86</v>
      </c>
      <c r="D16" s="6">
        <v>0.683786968</v>
      </c>
      <c r="E16" s="2">
        <v>0</v>
      </c>
      <c r="F16" s="85">
        <f t="shared" si="0"/>
        <v>0</v>
      </c>
      <c r="G16" s="2">
        <v>27960</v>
      </c>
      <c r="H16" s="110">
        <f t="shared" si="1"/>
        <v>19118.683625280002</v>
      </c>
      <c r="I16" s="2">
        <v>30290</v>
      </c>
      <c r="J16" s="110">
        <f t="shared" si="6"/>
        <v>20711.907260720003</v>
      </c>
      <c r="K16" s="2">
        <v>30290</v>
      </c>
      <c r="L16" s="109">
        <f t="shared" si="2"/>
        <v>20711.907260720003</v>
      </c>
      <c r="M16" s="2">
        <v>25630</v>
      </c>
      <c r="N16" s="113">
        <f t="shared" si="3"/>
        <v>17525.45998984</v>
      </c>
      <c r="O16" s="2">
        <v>27960</v>
      </c>
      <c r="P16" s="113">
        <f t="shared" si="4"/>
        <v>19118.683625280002</v>
      </c>
      <c r="Q16" s="92" t="s">
        <v>117</v>
      </c>
      <c r="R16" s="88" t="s">
        <v>86</v>
      </c>
      <c r="S16" s="6">
        <v>0.683786968</v>
      </c>
      <c r="T16" s="2">
        <v>31455</v>
      </c>
      <c r="U16" s="115">
        <f t="shared" si="5"/>
        <v>21508.51907844</v>
      </c>
      <c r="V16" s="2">
        <v>27960</v>
      </c>
      <c r="W16" s="113">
        <f t="shared" si="7"/>
        <v>19118.683625280002</v>
      </c>
      <c r="X16" s="2">
        <v>30290</v>
      </c>
      <c r="Y16" s="109">
        <f t="shared" si="8"/>
        <v>20711.907260720003</v>
      </c>
      <c r="Z16" s="2">
        <v>27960</v>
      </c>
      <c r="AA16" s="113">
        <f t="shared" si="9"/>
        <v>19118.683625280002</v>
      </c>
      <c r="AB16" s="2">
        <v>30290</v>
      </c>
      <c r="AC16" s="113">
        <f t="shared" si="10"/>
        <v>20711.907260720003</v>
      </c>
      <c r="AD16" s="2">
        <v>29125</v>
      </c>
      <c r="AE16" s="115">
        <f t="shared" si="11"/>
        <v>19915.295443000003</v>
      </c>
      <c r="AF16" s="139">
        <f t="shared" si="12"/>
        <v>218271.63805528005</v>
      </c>
    </row>
    <row r="17" spans="1:32" ht="36" customHeight="1">
      <c r="A17" s="4">
        <v>14</v>
      </c>
      <c r="B17" s="92" t="s">
        <v>118</v>
      </c>
      <c r="C17" s="97" t="s">
        <v>121</v>
      </c>
      <c r="D17" s="6">
        <v>0.683786968</v>
      </c>
      <c r="E17" s="2">
        <v>0</v>
      </c>
      <c r="F17" s="85">
        <f t="shared" si="0"/>
        <v>0</v>
      </c>
      <c r="G17" s="2">
        <v>27960</v>
      </c>
      <c r="H17" s="110">
        <f t="shared" si="1"/>
        <v>19118.683625280002</v>
      </c>
      <c r="I17" s="2">
        <v>30290</v>
      </c>
      <c r="J17" s="110">
        <f t="shared" si="6"/>
        <v>20711.907260720003</v>
      </c>
      <c r="K17" s="2">
        <v>30290</v>
      </c>
      <c r="L17" s="109">
        <f t="shared" si="2"/>
        <v>20711.907260720003</v>
      </c>
      <c r="M17" s="2">
        <v>25630</v>
      </c>
      <c r="N17" s="113">
        <f t="shared" si="3"/>
        <v>17525.45998984</v>
      </c>
      <c r="O17" s="2">
        <v>27960</v>
      </c>
      <c r="P17" s="113">
        <f t="shared" si="4"/>
        <v>19118.683625280002</v>
      </c>
      <c r="Q17" s="92" t="s">
        <v>118</v>
      </c>
      <c r="R17" s="97" t="s">
        <v>121</v>
      </c>
      <c r="S17" s="6">
        <v>0.683786968</v>
      </c>
      <c r="T17" s="2">
        <v>31455</v>
      </c>
      <c r="U17" s="115">
        <f t="shared" si="5"/>
        <v>21508.51907844</v>
      </c>
      <c r="V17" s="2">
        <v>27960</v>
      </c>
      <c r="W17" s="113">
        <f t="shared" si="7"/>
        <v>19118.683625280002</v>
      </c>
      <c r="X17" s="2">
        <v>30290</v>
      </c>
      <c r="Y17" s="109">
        <f t="shared" si="8"/>
        <v>20711.907260720003</v>
      </c>
      <c r="Z17" s="2">
        <v>27960</v>
      </c>
      <c r="AA17" s="113">
        <f t="shared" si="9"/>
        <v>19118.683625280002</v>
      </c>
      <c r="AB17" s="2">
        <v>30290</v>
      </c>
      <c r="AC17" s="113">
        <f t="shared" si="10"/>
        <v>20711.907260720003</v>
      </c>
      <c r="AD17" s="2">
        <v>29125</v>
      </c>
      <c r="AE17" s="115">
        <f t="shared" si="11"/>
        <v>19915.295443000003</v>
      </c>
      <c r="AF17" s="139">
        <f>F17+H17+J17+L17+N17+P17+U17+W17+Y17+AA17+AC17+AE17</f>
        <v>218271.63805528005</v>
      </c>
    </row>
    <row r="18" spans="1:32" ht="36" customHeight="1">
      <c r="A18" s="4">
        <v>15</v>
      </c>
      <c r="B18" s="92" t="s">
        <v>119</v>
      </c>
      <c r="C18" s="88" t="s">
        <v>82</v>
      </c>
      <c r="D18" s="6">
        <v>0.683786968</v>
      </c>
      <c r="E18" s="2">
        <v>0</v>
      </c>
      <c r="F18" s="85">
        <f t="shared" si="0"/>
        <v>0</v>
      </c>
      <c r="G18" s="2">
        <v>29568</v>
      </c>
      <c r="H18" s="110">
        <f t="shared" si="1"/>
        <v>20218.213069824</v>
      </c>
      <c r="I18" s="2">
        <v>32032</v>
      </c>
      <c r="J18" s="110">
        <f t="shared" si="6"/>
        <v>21903.064158976</v>
      </c>
      <c r="K18" s="2">
        <v>32032</v>
      </c>
      <c r="L18" s="109">
        <f t="shared" si="2"/>
        <v>21903.064158976</v>
      </c>
      <c r="M18" s="2">
        <v>27104</v>
      </c>
      <c r="N18" s="113">
        <f t="shared" si="3"/>
        <v>18533.361980672</v>
      </c>
      <c r="O18" s="2">
        <v>29568</v>
      </c>
      <c r="P18" s="113">
        <f t="shared" si="4"/>
        <v>20218.213069824</v>
      </c>
      <c r="Q18" s="92" t="s">
        <v>119</v>
      </c>
      <c r="R18" s="88" t="s">
        <v>82</v>
      </c>
      <c r="S18" s="6">
        <v>0.683786968</v>
      </c>
      <c r="T18" s="2">
        <v>33264</v>
      </c>
      <c r="U18" s="115">
        <f t="shared" si="5"/>
        <v>22745.489703552</v>
      </c>
      <c r="V18" s="2">
        <v>29568</v>
      </c>
      <c r="W18" s="113">
        <f t="shared" si="7"/>
        <v>20218.213069824</v>
      </c>
      <c r="X18" s="2">
        <v>32032</v>
      </c>
      <c r="Y18" s="109">
        <f t="shared" si="8"/>
        <v>21903.064158976</v>
      </c>
      <c r="Z18" s="2">
        <v>29568</v>
      </c>
      <c r="AA18" s="113">
        <f t="shared" si="9"/>
        <v>20218.213069824</v>
      </c>
      <c r="AB18" s="2">
        <v>32032</v>
      </c>
      <c r="AC18" s="113">
        <f t="shared" si="10"/>
        <v>21903.064158976</v>
      </c>
      <c r="AD18" s="2">
        <v>30800</v>
      </c>
      <c r="AE18" s="115">
        <f t="shared" si="11"/>
        <v>21060.638614400003</v>
      </c>
      <c r="AF18" s="139">
        <v>230824.57</v>
      </c>
    </row>
    <row r="19" spans="1:32" s="22" customFormat="1" ht="17.25" customHeight="1" thickBot="1">
      <c r="A19" s="21"/>
      <c r="B19" s="19" t="s">
        <v>7</v>
      </c>
      <c r="C19" s="24"/>
      <c r="D19" s="24"/>
      <c r="E19" s="24">
        <f aca="true" t="shared" si="13" ref="E19:AD19">SUM(E4:E18)</f>
        <v>113471.4</v>
      </c>
      <c r="F19" s="25">
        <f t="shared" si="13"/>
        <v>77590.26456071521</v>
      </c>
      <c r="G19" s="25">
        <f t="shared" si="13"/>
        <v>309779.2</v>
      </c>
      <c r="H19" s="25">
        <v>211822.99</v>
      </c>
      <c r="I19" s="25">
        <f t="shared" si="13"/>
        <v>335728.8</v>
      </c>
      <c r="J19" s="25">
        <f t="shared" si="13"/>
        <v>229566.9782222784</v>
      </c>
      <c r="K19" s="25">
        <f t="shared" si="13"/>
        <v>338977.5</v>
      </c>
      <c r="L19" s="25">
        <f t="shared" si="13"/>
        <v>231788.39694522</v>
      </c>
      <c r="M19" s="25">
        <f t="shared" si="13"/>
        <v>288327.8</v>
      </c>
      <c r="N19" s="24">
        <v>197154.78</v>
      </c>
      <c r="O19" s="25">
        <f t="shared" si="13"/>
        <v>310778.8</v>
      </c>
      <c r="P19" s="25">
        <v>212506.5</v>
      </c>
      <c r="Q19" s="19" t="s">
        <v>7</v>
      </c>
      <c r="R19" s="24"/>
      <c r="S19" s="24"/>
      <c r="T19" s="24">
        <f t="shared" si="13"/>
        <v>348299.6</v>
      </c>
      <c r="U19" s="107">
        <f t="shared" si="13"/>
        <v>238162.72743961282</v>
      </c>
      <c r="V19" s="24">
        <f t="shared" si="13"/>
        <v>310183.2</v>
      </c>
      <c r="W19" s="25">
        <v>212099.24</v>
      </c>
      <c r="X19" s="24">
        <f t="shared" si="13"/>
        <v>335728.8</v>
      </c>
      <c r="Y19" s="25">
        <f t="shared" si="13"/>
        <v>229566.9782222784</v>
      </c>
      <c r="Z19" s="24">
        <f t="shared" si="13"/>
        <v>309779.2</v>
      </c>
      <c r="AA19" s="25">
        <v>211822.99</v>
      </c>
      <c r="AB19" s="24">
        <f t="shared" si="13"/>
        <v>335728.8</v>
      </c>
      <c r="AC19" s="25">
        <f t="shared" si="13"/>
        <v>229566.9782222784</v>
      </c>
      <c r="AD19" s="24">
        <f t="shared" si="13"/>
        <v>323158</v>
      </c>
      <c r="AE19" s="25">
        <v>220971.2</v>
      </c>
      <c r="AF19" s="176">
        <f>SUM(AF4:AF18)</f>
        <v>2502620.0272426847</v>
      </c>
    </row>
  </sheetData>
  <sheetProtection/>
  <mergeCells count="21">
    <mergeCell ref="T2:U2"/>
    <mergeCell ref="AD2:AE2"/>
    <mergeCell ref="I2:J2"/>
    <mergeCell ref="V2:W2"/>
    <mergeCell ref="X2:Y2"/>
    <mergeCell ref="Z2:AA2"/>
    <mergeCell ref="AB2:AC2"/>
    <mergeCell ref="O2:P2"/>
    <mergeCell ref="Q2:Q3"/>
    <mergeCell ref="R2:R3"/>
    <mergeCell ref="K2:L2"/>
    <mergeCell ref="M2:N2"/>
    <mergeCell ref="S2:S3"/>
    <mergeCell ref="O1:P1"/>
    <mergeCell ref="AE1:AF1"/>
    <mergeCell ref="A2:A3"/>
    <mergeCell ref="B2:B3"/>
    <mergeCell ref="C2:C3"/>
    <mergeCell ref="D2:D3"/>
    <mergeCell ref="E2:F2"/>
    <mergeCell ref="G2:H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="112" zoomScaleSheetLayoutView="112" zoomScalePageLayoutView="0" workbookViewId="0" topLeftCell="A13">
      <selection activeCell="W16" sqref="W16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21.00390625" style="8" customWidth="1"/>
    <col min="4" max="4" width="10.140625" style="8" customWidth="1"/>
    <col min="5" max="5" width="8.7109375" style="0" customWidth="1"/>
    <col min="6" max="6" width="11.421875" style="20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26" customWidth="1"/>
    <col min="14" max="14" width="9.421875" style="0" customWidth="1"/>
    <col min="15" max="15" width="9.7109375" style="26" customWidth="1"/>
    <col min="16" max="16" width="10.42187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26" customWidth="1"/>
    <col min="21" max="21" width="11.140625" style="0" customWidth="1"/>
    <col min="22" max="22" width="8.7109375" style="26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22" customWidth="1"/>
  </cols>
  <sheetData>
    <row r="1" spans="1:32" ht="19.5" customHeight="1" thickBot="1">
      <c r="A1" s="23" t="s">
        <v>150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  <c r="O1" s="245" t="s">
        <v>149</v>
      </c>
      <c r="P1" s="246"/>
      <c r="AE1" s="244" t="s">
        <v>149</v>
      </c>
      <c r="AF1" s="244"/>
    </row>
    <row r="2" spans="1:32" ht="23.25" customHeight="1">
      <c r="A2" s="211" t="s">
        <v>0</v>
      </c>
      <c r="B2" s="196" t="s">
        <v>1</v>
      </c>
      <c r="C2" s="198" t="s">
        <v>28</v>
      </c>
      <c r="D2" s="230" t="s">
        <v>55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196" t="s">
        <v>1</v>
      </c>
      <c r="R2" s="198" t="s">
        <v>28</v>
      </c>
      <c r="S2" s="230" t="s">
        <v>55</v>
      </c>
      <c r="T2" s="201" t="s">
        <v>34</v>
      </c>
      <c r="U2" s="202"/>
      <c r="V2" s="201" t="s">
        <v>35</v>
      </c>
      <c r="W2" s="202"/>
      <c r="X2" s="203" t="s">
        <v>36</v>
      </c>
      <c r="Y2" s="204"/>
      <c r="Z2" s="201" t="s">
        <v>37</v>
      </c>
      <c r="AA2" s="202"/>
      <c r="AB2" s="201" t="s">
        <v>38</v>
      </c>
      <c r="AC2" s="202"/>
      <c r="AD2" s="201" t="s">
        <v>39</v>
      </c>
      <c r="AE2" s="202"/>
      <c r="AF2" s="111"/>
    </row>
    <row r="3" spans="1:32" ht="55.5" customHeight="1">
      <c r="A3" s="212"/>
      <c r="B3" s="197"/>
      <c r="C3" s="199"/>
      <c r="D3" s="200"/>
      <c r="E3" s="57" t="s">
        <v>78</v>
      </c>
      <c r="F3" s="31" t="s">
        <v>41</v>
      </c>
      <c r="G3" s="57" t="s">
        <v>78</v>
      </c>
      <c r="H3" s="5" t="s">
        <v>41</v>
      </c>
      <c r="I3" s="57" t="s">
        <v>78</v>
      </c>
      <c r="J3" s="5" t="s">
        <v>41</v>
      </c>
      <c r="K3" s="57" t="s">
        <v>78</v>
      </c>
      <c r="L3" s="5" t="s">
        <v>41</v>
      </c>
      <c r="M3" s="57" t="s">
        <v>78</v>
      </c>
      <c r="N3" s="5" t="s">
        <v>41</v>
      </c>
      <c r="O3" s="57" t="s">
        <v>78</v>
      </c>
      <c r="P3" s="5" t="s">
        <v>41</v>
      </c>
      <c r="Q3" s="197"/>
      <c r="R3" s="199"/>
      <c r="S3" s="200"/>
      <c r="T3" s="57" t="s">
        <v>78</v>
      </c>
      <c r="U3" s="5" t="s">
        <v>41</v>
      </c>
      <c r="V3" s="57" t="s">
        <v>78</v>
      </c>
      <c r="W3" s="5" t="s">
        <v>41</v>
      </c>
      <c r="X3" s="57" t="s">
        <v>78</v>
      </c>
      <c r="Y3" s="5" t="s">
        <v>41</v>
      </c>
      <c r="Z3" s="57" t="s">
        <v>78</v>
      </c>
      <c r="AA3" s="5" t="s">
        <v>41</v>
      </c>
      <c r="AB3" s="57" t="s">
        <v>78</v>
      </c>
      <c r="AC3" s="5" t="s">
        <v>41</v>
      </c>
      <c r="AD3" s="57" t="s">
        <v>78</v>
      </c>
      <c r="AE3" s="5" t="s">
        <v>41</v>
      </c>
      <c r="AF3" s="104" t="s">
        <v>122</v>
      </c>
    </row>
    <row r="4" spans="1:32" ht="30.75" customHeight="1">
      <c r="A4" s="3" t="s">
        <v>18</v>
      </c>
      <c r="B4" s="87" t="s">
        <v>85</v>
      </c>
      <c r="C4" s="88" t="s">
        <v>86</v>
      </c>
      <c r="D4" s="6">
        <v>0.683786968</v>
      </c>
      <c r="E4" s="1">
        <v>14720</v>
      </c>
      <c r="F4" s="84">
        <f aca="true" t="shared" si="0" ref="F4:F18">E4*D4</f>
        <v>10065.34416896</v>
      </c>
      <c r="G4" s="1">
        <v>15360</v>
      </c>
      <c r="H4" s="106">
        <f aca="true" t="shared" si="1" ref="H4:H18">G4*D4</f>
        <v>10502.967828480001</v>
      </c>
      <c r="I4" s="1">
        <v>16640</v>
      </c>
      <c r="J4" s="106">
        <f>I4*D4</f>
        <v>11378.21514752</v>
      </c>
      <c r="K4" s="1">
        <v>16640</v>
      </c>
      <c r="L4" s="15">
        <f aca="true" t="shared" si="2" ref="L4:L18">K4*D4</f>
        <v>11378.21514752</v>
      </c>
      <c r="M4" s="1">
        <v>14080</v>
      </c>
      <c r="N4" s="112">
        <f aca="true" t="shared" si="3" ref="N4:N18">M4*D4</f>
        <v>9627.720509440001</v>
      </c>
      <c r="O4" s="1">
        <v>15360</v>
      </c>
      <c r="P4" s="112">
        <f aca="true" t="shared" si="4" ref="P4:P18">O4*D4</f>
        <v>10502.967828480001</v>
      </c>
      <c r="Q4" s="87" t="s">
        <v>85</v>
      </c>
      <c r="R4" s="88" t="s">
        <v>86</v>
      </c>
      <c r="S4" s="6">
        <v>0.683786968</v>
      </c>
      <c r="T4" s="1">
        <v>17280</v>
      </c>
      <c r="U4" s="114">
        <f aca="true" t="shared" si="5" ref="U4:U18">T4*D4</f>
        <v>11815.838807040001</v>
      </c>
      <c r="V4" s="1">
        <v>15360</v>
      </c>
      <c r="W4" s="112">
        <f>V4*D4</f>
        <v>10502.967828480001</v>
      </c>
      <c r="X4" s="1">
        <v>16640</v>
      </c>
      <c r="Y4" s="15">
        <f>X4*D4</f>
        <v>11378.21514752</v>
      </c>
      <c r="Z4" s="1">
        <v>15360</v>
      </c>
      <c r="AA4" s="112">
        <f>Z4*D4</f>
        <v>10502.967828480001</v>
      </c>
      <c r="AB4" s="1">
        <v>16640</v>
      </c>
      <c r="AC4" s="112">
        <f>AB4*D4</f>
        <v>11378.21514752</v>
      </c>
      <c r="AD4" s="1">
        <v>16000</v>
      </c>
      <c r="AE4" s="114">
        <v>10940.58</v>
      </c>
      <c r="AF4" s="139">
        <v>129974.24</v>
      </c>
    </row>
    <row r="5" spans="1:32" ht="41.25" customHeight="1">
      <c r="A5" s="3" t="s">
        <v>17</v>
      </c>
      <c r="B5" s="88" t="s">
        <v>87</v>
      </c>
      <c r="C5" s="88" t="s">
        <v>88</v>
      </c>
      <c r="D5" s="6">
        <v>0.683786968</v>
      </c>
      <c r="E5" s="1">
        <v>16808.4</v>
      </c>
      <c r="F5" s="84">
        <f t="shared" si="0"/>
        <v>11493.364872931203</v>
      </c>
      <c r="G5" s="1">
        <v>17539.2</v>
      </c>
      <c r="H5" s="106">
        <f t="shared" si="1"/>
        <v>11993.0763891456</v>
      </c>
      <c r="I5" s="1">
        <v>19000.8</v>
      </c>
      <c r="J5" s="106">
        <f aca="true" t="shared" si="6" ref="J5:J18">I5*D5</f>
        <v>12992.499421574401</v>
      </c>
      <c r="K5" s="1">
        <v>19000.8</v>
      </c>
      <c r="L5" s="15">
        <f t="shared" si="2"/>
        <v>12992.499421574401</v>
      </c>
      <c r="M5" s="1">
        <v>16077.6</v>
      </c>
      <c r="N5" s="112">
        <f t="shared" si="3"/>
        <v>10993.6533567168</v>
      </c>
      <c r="O5" s="1">
        <v>17539.2</v>
      </c>
      <c r="P5" s="112">
        <f t="shared" si="4"/>
        <v>11993.0763891456</v>
      </c>
      <c r="Q5" s="88" t="s">
        <v>87</v>
      </c>
      <c r="R5" s="88" t="s">
        <v>88</v>
      </c>
      <c r="S5" s="6">
        <v>0.683786968</v>
      </c>
      <c r="T5" s="1">
        <v>19731.6</v>
      </c>
      <c r="U5" s="114">
        <f t="shared" si="5"/>
        <v>13492.2109377888</v>
      </c>
      <c r="V5" s="1">
        <v>17539.2</v>
      </c>
      <c r="W5" s="112">
        <f aca="true" t="shared" si="7" ref="W5:W18">V5*D5</f>
        <v>11993.0763891456</v>
      </c>
      <c r="X5" s="1">
        <v>19000.8</v>
      </c>
      <c r="Y5" s="15">
        <f aca="true" t="shared" si="8" ref="Y5:Y18">X5*D5</f>
        <v>12992.499421574401</v>
      </c>
      <c r="Z5" s="1">
        <v>17539.2</v>
      </c>
      <c r="AA5" s="112">
        <f aca="true" t="shared" si="9" ref="AA5:AA18">Z5*D5</f>
        <v>11993.0763891456</v>
      </c>
      <c r="AB5" s="1">
        <v>19000.8</v>
      </c>
      <c r="AC5" s="112">
        <f aca="true" t="shared" si="10" ref="AC5:AC18">AB5*D5</f>
        <v>12992.499421574401</v>
      </c>
      <c r="AD5" s="1">
        <v>18270</v>
      </c>
      <c r="AE5" s="114">
        <v>12492.78</v>
      </c>
      <c r="AF5" s="139">
        <v>148414.32</v>
      </c>
    </row>
    <row r="6" spans="1:32" ht="30.75" customHeight="1">
      <c r="A6" s="3" t="s">
        <v>19</v>
      </c>
      <c r="B6" s="87" t="s">
        <v>89</v>
      </c>
      <c r="C6" s="88" t="s">
        <v>74</v>
      </c>
      <c r="D6" s="6">
        <v>0.683786968</v>
      </c>
      <c r="E6" s="1">
        <v>10819.2</v>
      </c>
      <c r="F6" s="84">
        <f t="shared" si="0"/>
        <v>7398.027964185601</v>
      </c>
      <c r="G6" s="1">
        <v>11289.6</v>
      </c>
      <c r="H6" s="106">
        <f t="shared" si="1"/>
        <v>7719.6813539328</v>
      </c>
      <c r="I6" s="1">
        <v>12230.4</v>
      </c>
      <c r="J6" s="106">
        <f t="shared" si="6"/>
        <v>8362.9881334272</v>
      </c>
      <c r="K6" s="1">
        <v>12230.4</v>
      </c>
      <c r="L6" s="15">
        <f t="shared" si="2"/>
        <v>8362.9881334272</v>
      </c>
      <c r="M6" s="1">
        <v>10348.8</v>
      </c>
      <c r="N6" s="112">
        <f t="shared" si="3"/>
        <v>7076.3745744384</v>
      </c>
      <c r="O6" s="1">
        <v>11289.6</v>
      </c>
      <c r="P6" s="112">
        <f t="shared" si="4"/>
        <v>7719.6813539328</v>
      </c>
      <c r="Q6" s="87" t="s">
        <v>89</v>
      </c>
      <c r="R6" s="88" t="s">
        <v>74</v>
      </c>
      <c r="S6" s="6">
        <v>0.683786968</v>
      </c>
      <c r="T6" s="1">
        <v>12700.8</v>
      </c>
      <c r="U6" s="114">
        <f t="shared" si="5"/>
        <v>8684.6415231744</v>
      </c>
      <c r="V6" s="1">
        <v>11289.6</v>
      </c>
      <c r="W6" s="112">
        <f t="shared" si="7"/>
        <v>7719.6813539328</v>
      </c>
      <c r="X6" s="1">
        <v>12230.4</v>
      </c>
      <c r="Y6" s="15">
        <f t="shared" si="8"/>
        <v>8362.9881334272</v>
      </c>
      <c r="Z6" s="1">
        <v>11289.6</v>
      </c>
      <c r="AA6" s="112">
        <f t="shared" si="9"/>
        <v>7719.6813539328</v>
      </c>
      <c r="AB6" s="1">
        <v>12230.4</v>
      </c>
      <c r="AC6" s="112">
        <f t="shared" si="10"/>
        <v>8362.9881334272</v>
      </c>
      <c r="AD6" s="1">
        <v>11760</v>
      </c>
      <c r="AE6" s="114">
        <f>AD6*D6</f>
        <v>8041.33474368</v>
      </c>
      <c r="AF6" s="139">
        <v>95531.05</v>
      </c>
    </row>
    <row r="7" spans="1:32" ht="29.25" customHeight="1">
      <c r="A7" s="3" t="s">
        <v>20</v>
      </c>
      <c r="B7" s="87" t="s">
        <v>90</v>
      </c>
      <c r="C7" s="88" t="s">
        <v>74</v>
      </c>
      <c r="D7" s="6">
        <v>0.683786968</v>
      </c>
      <c r="E7" s="1">
        <v>7676</v>
      </c>
      <c r="F7" s="84">
        <f t="shared" si="0"/>
        <v>5248.748766368</v>
      </c>
      <c r="G7" s="1">
        <v>8080</v>
      </c>
      <c r="H7" s="106">
        <f t="shared" si="1"/>
        <v>5524.99870144</v>
      </c>
      <c r="I7" s="1">
        <v>8888</v>
      </c>
      <c r="J7" s="106">
        <f t="shared" si="6"/>
        <v>6077.498571584</v>
      </c>
      <c r="K7" s="1">
        <v>8888</v>
      </c>
      <c r="L7" s="15">
        <f t="shared" si="2"/>
        <v>6077.498571584</v>
      </c>
      <c r="M7" s="1">
        <v>7272</v>
      </c>
      <c r="N7" s="112">
        <f t="shared" si="3"/>
        <v>4972.498831296</v>
      </c>
      <c r="O7" s="1">
        <v>8080</v>
      </c>
      <c r="P7" s="112">
        <f t="shared" si="4"/>
        <v>5524.99870144</v>
      </c>
      <c r="Q7" s="87" t="s">
        <v>90</v>
      </c>
      <c r="R7" s="88" t="s">
        <v>74</v>
      </c>
      <c r="S7" s="6">
        <v>0.683786968</v>
      </c>
      <c r="T7" s="1">
        <v>8888</v>
      </c>
      <c r="U7" s="114">
        <f t="shared" si="5"/>
        <v>6077.498571584</v>
      </c>
      <c r="V7" s="1">
        <v>8484</v>
      </c>
      <c r="W7" s="112">
        <f t="shared" si="7"/>
        <v>5801.248636512</v>
      </c>
      <c r="X7" s="1">
        <v>8888</v>
      </c>
      <c r="Y7" s="15">
        <f t="shared" si="8"/>
        <v>6077.498571584</v>
      </c>
      <c r="Z7" s="1">
        <v>8080</v>
      </c>
      <c r="AA7" s="112">
        <f t="shared" si="9"/>
        <v>5524.99870144</v>
      </c>
      <c r="AB7" s="1">
        <v>8888</v>
      </c>
      <c r="AC7" s="112">
        <f t="shared" si="10"/>
        <v>6077.498571584</v>
      </c>
      <c r="AD7" s="1">
        <v>8888</v>
      </c>
      <c r="AE7" s="114">
        <v>6077.49</v>
      </c>
      <c r="AF7" s="139">
        <v>69062.49</v>
      </c>
    </row>
    <row r="8" spans="1:32" ht="30.75" customHeight="1">
      <c r="A8" s="3" t="s">
        <v>21</v>
      </c>
      <c r="B8" s="87" t="s">
        <v>91</v>
      </c>
      <c r="C8" s="88" t="s">
        <v>74</v>
      </c>
      <c r="D8" s="6">
        <v>0.683786968</v>
      </c>
      <c r="E8" s="1">
        <v>14402.6</v>
      </c>
      <c r="F8" s="84">
        <f t="shared" si="0"/>
        <v>9848.310185316801</v>
      </c>
      <c r="G8" s="1">
        <v>15028.8</v>
      </c>
      <c r="H8" s="106">
        <f t="shared" si="1"/>
        <v>10276.4975846784</v>
      </c>
      <c r="I8" s="1">
        <v>16281.2</v>
      </c>
      <c r="J8" s="106">
        <f t="shared" si="6"/>
        <v>11132.872383401602</v>
      </c>
      <c r="K8" s="1">
        <v>16281.2</v>
      </c>
      <c r="L8" s="15">
        <f t="shared" si="2"/>
        <v>11132.872383401602</v>
      </c>
      <c r="M8" s="1">
        <v>13776.4</v>
      </c>
      <c r="N8" s="112">
        <f t="shared" si="3"/>
        <v>9420.1227859552</v>
      </c>
      <c r="O8" s="1">
        <v>15028.8</v>
      </c>
      <c r="P8" s="112">
        <f t="shared" si="4"/>
        <v>10276.4975846784</v>
      </c>
      <c r="Q8" s="87" t="s">
        <v>91</v>
      </c>
      <c r="R8" s="88" t="s">
        <v>74</v>
      </c>
      <c r="S8" s="6">
        <v>0.683786968</v>
      </c>
      <c r="T8" s="1">
        <v>16907.4</v>
      </c>
      <c r="U8" s="114">
        <f t="shared" si="5"/>
        <v>11561.059782763203</v>
      </c>
      <c r="V8" s="1">
        <v>15028.8</v>
      </c>
      <c r="W8" s="112">
        <f t="shared" si="7"/>
        <v>10276.4975846784</v>
      </c>
      <c r="X8" s="1">
        <v>16281.2</v>
      </c>
      <c r="Y8" s="15">
        <f t="shared" si="8"/>
        <v>11132.872383401602</v>
      </c>
      <c r="Z8" s="1">
        <v>15028.8</v>
      </c>
      <c r="AA8" s="112">
        <f t="shared" si="9"/>
        <v>10276.4975846784</v>
      </c>
      <c r="AB8" s="1">
        <v>16281.2</v>
      </c>
      <c r="AC8" s="112">
        <f t="shared" si="10"/>
        <v>11132.872383401602</v>
      </c>
      <c r="AD8" s="1">
        <v>15655</v>
      </c>
      <c r="AE8" s="114">
        <f>AD8*D8</f>
        <v>10704.684984040001</v>
      </c>
      <c r="AF8" s="139">
        <v>127171.65</v>
      </c>
    </row>
    <row r="9" spans="1:32" ht="30.75" customHeight="1">
      <c r="A9" s="3" t="s">
        <v>22</v>
      </c>
      <c r="B9" s="87" t="s">
        <v>92</v>
      </c>
      <c r="C9" s="88" t="s">
        <v>74</v>
      </c>
      <c r="D9" s="6">
        <v>0.683786968</v>
      </c>
      <c r="E9" s="1">
        <v>25833.6</v>
      </c>
      <c r="F9" s="84">
        <f t="shared" si="0"/>
        <v>17664.6790165248</v>
      </c>
      <c r="G9" s="1">
        <v>26956.8</v>
      </c>
      <c r="H9" s="106">
        <f t="shared" si="1"/>
        <v>18432.708538982402</v>
      </c>
      <c r="I9" s="1">
        <v>29203.2</v>
      </c>
      <c r="J9" s="106">
        <f t="shared" si="6"/>
        <v>19968.767583897603</v>
      </c>
      <c r="K9" s="1">
        <v>29203.2</v>
      </c>
      <c r="L9" s="15">
        <f t="shared" si="2"/>
        <v>19968.767583897603</v>
      </c>
      <c r="M9" s="1">
        <v>24710.4</v>
      </c>
      <c r="N9" s="112">
        <f t="shared" si="3"/>
        <v>16896.649494067202</v>
      </c>
      <c r="O9" s="1">
        <v>26956.8</v>
      </c>
      <c r="P9" s="112">
        <f t="shared" si="4"/>
        <v>18432.708538982402</v>
      </c>
      <c r="Q9" s="87" t="s">
        <v>92</v>
      </c>
      <c r="R9" s="88" t="s">
        <v>74</v>
      </c>
      <c r="S9" s="6">
        <v>0.683786968</v>
      </c>
      <c r="T9" s="1">
        <v>30326.4</v>
      </c>
      <c r="U9" s="114">
        <f t="shared" si="5"/>
        <v>20736.797106355203</v>
      </c>
      <c r="V9" s="1">
        <v>26956.8</v>
      </c>
      <c r="W9" s="112">
        <f t="shared" si="7"/>
        <v>18432.708538982402</v>
      </c>
      <c r="X9" s="1">
        <v>29203.2</v>
      </c>
      <c r="Y9" s="15">
        <f t="shared" si="8"/>
        <v>19968.767583897603</v>
      </c>
      <c r="Z9" s="1">
        <v>26956.8</v>
      </c>
      <c r="AA9" s="112">
        <f t="shared" si="9"/>
        <v>18432.708538982402</v>
      </c>
      <c r="AB9" s="1">
        <v>29203.2</v>
      </c>
      <c r="AC9" s="112">
        <f t="shared" si="10"/>
        <v>19968.767583897603</v>
      </c>
      <c r="AD9" s="1">
        <v>28080</v>
      </c>
      <c r="AE9" s="114">
        <v>19200.73</v>
      </c>
      <c r="AF9" s="139">
        <v>228104.78</v>
      </c>
    </row>
    <row r="10" spans="1:32" ht="36" customHeight="1">
      <c r="A10" s="3" t="s">
        <v>23</v>
      </c>
      <c r="B10" s="87" t="s">
        <v>93</v>
      </c>
      <c r="C10" s="88" t="s">
        <v>74</v>
      </c>
      <c r="D10" s="6">
        <v>0.683786968</v>
      </c>
      <c r="E10" s="1">
        <v>23211.6</v>
      </c>
      <c r="F10" s="84">
        <f t="shared" si="0"/>
        <v>15871.7895864288</v>
      </c>
      <c r="G10" s="1">
        <v>24220.8</v>
      </c>
      <c r="H10" s="106">
        <f t="shared" si="1"/>
        <v>16561.8673945344</v>
      </c>
      <c r="I10" s="1">
        <v>26239.2</v>
      </c>
      <c r="J10" s="106">
        <f t="shared" si="6"/>
        <v>17942.0230107456</v>
      </c>
      <c r="K10" s="1">
        <v>26239.2</v>
      </c>
      <c r="L10" s="15">
        <f t="shared" si="2"/>
        <v>17942.0230107456</v>
      </c>
      <c r="M10" s="1">
        <v>22202.4</v>
      </c>
      <c r="N10" s="112">
        <f t="shared" si="3"/>
        <v>15181.711778323202</v>
      </c>
      <c r="O10" s="1">
        <v>24220.8</v>
      </c>
      <c r="P10" s="112">
        <f t="shared" si="4"/>
        <v>16561.8673945344</v>
      </c>
      <c r="Q10" s="87" t="s">
        <v>93</v>
      </c>
      <c r="R10" s="88" t="s">
        <v>74</v>
      </c>
      <c r="S10" s="6">
        <v>0.683786968</v>
      </c>
      <c r="T10" s="1">
        <v>27248.4</v>
      </c>
      <c r="U10" s="114">
        <f t="shared" si="5"/>
        <v>18632.100818851202</v>
      </c>
      <c r="V10" s="1">
        <v>24220.8</v>
      </c>
      <c r="W10" s="112">
        <f t="shared" si="7"/>
        <v>16561.8673945344</v>
      </c>
      <c r="X10" s="1">
        <v>26239.2</v>
      </c>
      <c r="Y10" s="15">
        <f t="shared" si="8"/>
        <v>17942.0230107456</v>
      </c>
      <c r="Z10" s="1">
        <v>24220.8</v>
      </c>
      <c r="AA10" s="112">
        <f t="shared" si="9"/>
        <v>16561.8673945344</v>
      </c>
      <c r="AB10" s="1">
        <v>26239.2</v>
      </c>
      <c r="AC10" s="112">
        <f t="shared" si="10"/>
        <v>17942.0230107456</v>
      </c>
      <c r="AD10" s="1">
        <v>25230</v>
      </c>
      <c r="AE10" s="114">
        <f aca="true" t="shared" si="11" ref="AE10:AE18">AD10*D10</f>
        <v>17251.94520264</v>
      </c>
      <c r="AF10" s="139">
        <f aca="true" t="shared" si="12" ref="AF10:AF16">F10+H10+J10+L10+N10+P10+U10+W10+Y10+AA10+AC10+AE10</f>
        <v>204953.10900736324</v>
      </c>
    </row>
    <row r="11" spans="1:32" ht="36" customHeight="1">
      <c r="A11" s="4">
        <v>8</v>
      </c>
      <c r="B11" s="92" t="s">
        <v>112</v>
      </c>
      <c r="C11" s="88" t="s">
        <v>88</v>
      </c>
      <c r="D11" s="6">
        <v>0.683786968</v>
      </c>
      <c r="E11" s="2">
        <v>0</v>
      </c>
      <c r="F11" s="85">
        <f t="shared" si="0"/>
        <v>0</v>
      </c>
      <c r="G11" s="2">
        <v>20160</v>
      </c>
      <c r="H11" s="110">
        <f t="shared" si="1"/>
        <v>13785.14527488</v>
      </c>
      <c r="I11" s="2">
        <v>21840</v>
      </c>
      <c r="J11" s="110">
        <f t="shared" si="6"/>
        <v>14933.907381120001</v>
      </c>
      <c r="K11" s="2">
        <v>21840</v>
      </c>
      <c r="L11" s="109">
        <f t="shared" si="2"/>
        <v>14933.907381120001</v>
      </c>
      <c r="M11" s="2">
        <v>18480</v>
      </c>
      <c r="N11" s="113">
        <f t="shared" si="3"/>
        <v>12636.38316864</v>
      </c>
      <c r="O11" s="2">
        <v>20160</v>
      </c>
      <c r="P11" s="113">
        <f t="shared" si="4"/>
        <v>13785.14527488</v>
      </c>
      <c r="Q11" s="92" t="s">
        <v>112</v>
      </c>
      <c r="R11" s="88" t="s">
        <v>88</v>
      </c>
      <c r="S11" s="6">
        <v>0.683786968</v>
      </c>
      <c r="T11" s="2">
        <v>22680</v>
      </c>
      <c r="U11" s="115">
        <f t="shared" si="5"/>
        <v>15508.288434240001</v>
      </c>
      <c r="V11" s="2">
        <v>20160</v>
      </c>
      <c r="W11" s="113">
        <f t="shared" si="7"/>
        <v>13785.14527488</v>
      </c>
      <c r="X11" s="2">
        <v>21840</v>
      </c>
      <c r="Y11" s="109">
        <f t="shared" si="8"/>
        <v>14933.907381120001</v>
      </c>
      <c r="Z11" s="2">
        <v>20160</v>
      </c>
      <c r="AA11" s="113">
        <f t="shared" si="9"/>
        <v>13785.14527488</v>
      </c>
      <c r="AB11" s="2">
        <v>21840</v>
      </c>
      <c r="AC11" s="113">
        <f t="shared" si="10"/>
        <v>14933.907381120001</v>
      </c>
      <c r="AD11" s="2">
        <v>21000</v>
      </c>
      <c r="AE11" s="115">
        <f t="shared" si="11"/>
        <v>14359.526328000002</v>
      </c>
      <c r="AF11" s="139">
        <v>157380.44</v>
      </c>
    </row>
    <row r="12" spans="1:32" ht="36" customHeight="1">
      <c r="A12" s="4">
        <v>9</v>
      </c>
      <c r="B12" s="92" t="s">
        <v>113</v>
      </c>
      <c r="C12" s="87" t="s">
        <v>31</v>
      </c>
      <c r="D12" s="6">
        <v>0.683786968</v>
      </c>
      <c r="E12" s="2">
        <v>0</v>
      </c>
      <c r="F12" s="85">
        <f t="shared" si="0"/>
        <v>0</v>
      </c>
      <c r="G12" s="2">
        <v>41932.8</v>
      </c>
      <c r="H12" s="110">
        <f t="shared" si="1"/>
        <v>28673.102171750405</v>
      </c>
      <c r="I12" s="2">
        <v>45427.2</v>
      </c>
      <c r="J12" s="110">
        <f t="shared" si="6"/>
        <v>31062.5273527296</v>
      </c>
      <c r="K12" s="2">
        <v>45427.2</v>
      </c>
      <c r="L12" s="109">
        <f t="shared" si="2"/>
        <v>31062.5273527296</v>
      </c>
      <c r="M12" s="2">
        <v>38438.4</v>
      </c>
      <c r="N12" s="113">
        <f t="shared" si="3"/>
        <v>26283.676990771204</v>
      </c>
      <c r="O12" s="2">
        <v>41932.8</v>
      </c>
      <c r="P12" s="113">
        <f t="shared" si="4"/>
        <v>28673.102171750405</v>
      </c>
      <c r="Q12" s="92" t="s">
        <v>113</v>
      </c>
      <c r="R12" s="87" t="s">
        <v>31</v>
      </c>
      <c r="S12" s="6">
        <v>0.683786968</v>
      </c>
      <c r="T12" s="2">
        <v>47174.4</v>
      </c>
      <c r="U12" s="115">
        <f t="shared" si="5"/>
        <v>32257.239943219203</v>
      </c>
      <c r="V12" s="2">
        <v>41932.8</v>
      </c>
      <c r="W12" s="113">
        <f t="shared" si="7"/>
        <v>28673.102171750405</v>
      </c>
      <c r="X12" s="2">
        <v>45427.2</v>
      </c>
      <c r="Y12" s="109">
        <f t="shared" si="8"/>
        <v>31062.5273527296</v>
      </c>
      <c r="Z12" s="2">
        <v>41932.8</v>
      </c>
      <c r="AA12" s="113">
        <f t="shared" si="9"/>
        <v>28673.102171750405</v>
      </c>
      <c r="AB12" s="2">
        <v>45427.2</v>
      </c>
      <c r="AC12" s="113">
        <f t="shared" si="10"/>
        <v>31062.5273527296</v>
      </c>
      <c r="AD12" s="2">
        <v>43680</v>
      </c>
      <c r="AE12" s="115">
        <f t="shared" si="11"/>
        <v>29867.814762240003</v>
      </c>
      <c r="AF12" s="139">
        <f t="shared" si="12"/>
        <v>327351.2497941504</v>
      </c>
    </row>
    <row r="13" spans="1:32" ht="36" customHeight="1">
      <c r="A13" s="4">
        <v>10</v>
      </c>
      <c r="B13" s="92" t="s">
        <v>114</v>
      </c>
      <c r="C13" s="88" t="s">
        <v>82</v>
      </c>
      <c r="D13" s="6">
        <v>0.683786968</v>
      </c>
      <c r="E13" s="2">
        <v>0</v>
      </c>
      <c r="F13" s="85">
        <f t="shared" si="0"/>
        <v>0</v>
      </c>
      <c r="G13" s="2">
        <v>11995.2</v>
      </c>
      <c r="H13" s="110">
        <f t="shared" si="1"/>
        <v>8202.161438553601</v>
      </c>
      <c r="I13" s="2">
        <v>12994.8</v>
      </c>
      <c r="J13" s="110">
        <f t="shared" si="6"/>
        <v>8885.6748917664</v>
      </c>
      <c r="K13" s="2">
        <v>12994.8</v>
      </c>
      <c r="L13" s="109">
        <f t="shared" si="2"/>
        <v>8885.6748917664</v>
      </c>
      <c r="M13" s="2">
        <v>10995.6</v>
      </c>
      <c r="N13" s="113">
        <f t="shared" si="3"/>
        <v>7518.647985340801</v>
      </c>
      <c r="O13" s="2">
        <v>11995.2</v>
      </c>
      <c r="P13" s="113">
        <f t="shared" si="4"/>
        <v>8202.161438553601</v>
      </c>
      <c r="Q13" s="92" t="s">
        <v>114</v>
      </c>
      <c r="R13" s="88" t="s">
        <v>82</v>
      </c>
      <c r="S13" s="6">
        <v>0.683786968</v>
      </c>
      <c r="T13" s="2">
        <v>13494.6</v>
      </c>
      <c r="U13" s="115">
        <f t="shared" si="5"/>
        <v>9227.4316183728</v>
      </c>
      <c r="V13" s="2">
        <v>11995.2</v>
      </c>
      <c r="W13" s="113">
        <f t="shared" si="7"/>
        <v>8202.161438553601</v>
      </c>
      <c r="X13" s="2">
        <v>12994.8</v>
      </c>
      <c r="Y13" s="109">
        <f t="shared" si="8"/>
        <v>8885.6748917664</v>
      </c>
      <c r="Z13" s="2">
        <v>11995.2</v>
      </c>
      <c r="AA13" s="113">
        <f t="shared" si="9"/>
        <v>8202.161438553601</v>
      </c>
      <c r="AB13" s="2">
        <v>12994.8</v>
      </c>
      <c r="AC13" s="113">
        <f t="shared" si="10"/>
        <v>8885.6748917664</v>
      </c>
      <c r="AD13" s="2">
        <v>12495</v>
      </c>
      <c r="AE13" s="115">
        <f t="shared" si="11"/>
        <v>8543.918165160001</v>
      </c>
      <c r="AF13" s="139">
        <v>93641.32</v>
      </c>
    </row>
    <row r="14" spans="1:32" ht="36" customHeight="1">
      <c r="A14" s="4">
        <v>11</v>
      </c>
      <c r="B14" s="92" t="s">
        <v>115</v>
      </c>
      <c r="C14" s="88" t="s">
        <v>82</v>
      </c>
      <c r="D14" s="6">
        <v>0.683786968</v>
      </c>
      <c r="E14" s="2">
        <v>0</v>
      </c>
      <c r="F14" s="85">
        <f t="shared" si="0"/>
        <v>0</v>
      </c>
      <c r="G14" s="2">
        <v>14918.4</v>
      </c>
      <c r="H14" s="110">
        <f t="shared" si="1"/>
        <v>10201.0075034112</v>
      </c>
      <c r="I14" s="2">
        <v>16161.6</v>
      </c>
      <c r="J14" s="110">
        <f t="shared" si="6"/>
        <v>11051.0914620288</v>
      </c>
      <c r="K14" s="2">
        <v>16161.6</v>
      </c>
      <c r="L14" s="109">
        <f t="shared" si="2"/>
        <v>11051.0914620288</v>
      </c>
      <c r="M14" s="2">
        <v>13675.2</v>
      </c>
      <c r="N14" s="113">
        <f t="shared" si="3"/>
        <v>9350.9235447936</v>
      </c>
      <c r="O14" s="2">
        <v>14918.4</v>
      </c>
      <c r="P14" s="113">
        <f t="shared" si="4"/>
        <v>10201.0075034112</v>
      </c>
      <c r="Q14" s="92" t="s">
        <v>115</v>
      </c>
      <c r="R14" s="88" t="s">
        <v>82</v>
      </c>
      <c r="S14" s="6">
        <v>0.683786968</v>
      </c>
      <c r="T14" s="2">
        <v>16783.2</v>
      </c>
      <c r="U14" s="115">
        <f t="shared" si="5"/>
        <v>11476.1334413376</v>
      </c>
      <c r="V14" s="2">
        <v>14918.4</v>
      </c>
      <c r="W14" s="113">
        <f t="shared" si="7"/>
        <v>10201.0075034112</v>
      </c>
      <c r="X14" s="2">
        <v>16161.6</v>
      </c>
      <c r="Y14" s="109">
        <f t="shared" si="8"/>
        <v>11051.0914620288</v>
      </c>
      <c r="Z14" s="2">
        <v>14918.4</v>
      </c>
      <c r="AA14" s="113">
        <f t="shared" si="9"/>
        <v>10201.0075034112</v>
      </c>
      <c r="AB14" s="2">
        <v>16161.6</v>
      </c>
      <c r="AC14" s="113">
        <f t="shared" si="10"/>
        <v>11051.0914620288</v>
      </c>
      <c r="AD14" s="2">
        <v>15540</v>
      </c>
      <c r="AE14" s="115">
        <f t="shared" si="11"/>
        <v>10626.04948272</v>
      </c>
      <c r="AF14" s="139">
        <f t="shared" si="12"/>
        <v>116461.50233061118</v>
      </c>
    </row>
    <row r="15" spans="1:32" ht="43.5" customHeight="1">
      <c r="A15" s="4">
        <v>12</v>
      </c>
      <c r="B15" s="92" t="s">
        <v>116</v>
      </c>
      <c r="C15" s="97" t="s">
        <v>120</v>
      </c>
      <c r="D15" s="6">
        <v>0.683786968</v>
      </c>
      <c r="E15" s="2">
        <v>0</v>
      </c>
      <c r="F15" s="85">
        <f t="shared" si="0"/>
        <v>0</v>
      </c>
      <c r="G15" s="2">
        <v>16809.6</v>
      </c>
      <c r="H15" s="110">
        <f t="shared" si="1"/>
        <v>11494.1854172928</v>
      </c>
      <c r="I15" s="2">
        <v>18210.4</v>
      </c>
      <c r="J15" s="110">
        <f t="shared" si="6"/>
        <v>12452.034202067201</v>
      </c>
      <c r="K15" s="2">
        <v>18210.4</v>
      </c>
      <c r="L15" s="109">
        <f t="shared" si="2"/>
        <v>12452.034202067201</v>
      </c>
      <c r="M15" s="2">
        <v>15408.8</v>
      </c>
      <c r="N15" s="113">
        <f t="shared" si="3"/>
        <v>10536.3366325184</v>
      </c>
      <c r="O15" s="2">
        <v>16809.6</v>
      </c>
      <c r="P15" s="113">
        <f t="shared" si="4"/>
        <v>11494.1854172928</v>
      </c>
      <c r="Q15" s="92" t="s">
        <v>116</v>
      </c>
      <c r="R15" s="97" t="s">
        <v>120</v>
      </c>
      <c r="S15" s="6">
        <v>0.683786968</v>
      </c>
      <c r="T15" s="2">
        <v>18910.8</v>
      </c>
      <c r="U15" s="115">
        <f t="shared" si="5"/>
        <v>12930.9585944544</v>
      </c>
      <c r="V15" s="2">
        <v>16809.6</v>
      </c>
      <c r="W15" s="113">
        <f t="shared" si="7"/>
        <v>11494.1854172928</v>
      </c>
      <c r="X15" s="2">
        <v>18210.4</v>
      </c>
      <c r="Y15" s="109">
        <f t="shared" si="8"/>
        <v>12452.034202067201</v>
      </c>
      <c r="Z15" s="2">
        <v>16809.6</v>
      </c>
      <c r="AA15" s="113">
        <f t="shared" si="9"/>
        <v>11494.1854172928</v>
      </c>
      <c r="AB15" s="2">
        <v>18210.4</v>
      </c>
      <c r="AC15" s="113">
        <f t="shared" si="10"/>
        <v>12452.034202067201</v>
      </c>
      <c r="AD15" s="2">
        <v>17510</v>
      </c>
      <c r="AE15" s="115">
        <f t="shared" si="11"/>
        <v>11973.109809680001</v>
      </c>
      <c r="AF15" s="139">
        <v>131225.29</v>
      </c>
    </row>
    <row r="16" spans="1:32" ht="36" customHeight="1">
      <c r="A16" s="4">
        <v>13</v>
      </c>
      <c r="B16" s="92" t="s">
        <v>117</v>
      </c>
      <c r="C16" s="88" t="s">
        <v>86</v>
      </c>
      <c r="D16" s="6">
        <v>0.683786968</v>
      </c>
      <c r="E16" s="2">
        <v>0</v>
      </c>
      <c r="F16" s="85">
        <f t="shared" si="0"/>
        <v>0</v>
      </c>
      <c r="G16" s="2">
        <v>27960</v>
      </c>
      <c r="H16" s="110">
        <f t="shared" si="1"/>
        <v>19118.683625280002</v>
      </c>
      <c r="I16" s="2">
        <v>30290</v>
      </c>
      <c r="J16" s="110">
        <f t="shared" si="6"/>
        <v>20711.907260720003</v>
      </c>
      <c r="K16" s="2">
        <v>30290</v>
      </c>
      <c r="L16" s="109">
        <f t="shared" si="2"/>
        <v>20711.907260720003</v>
      </c>
      <c r="M16" s="2">
        <v>25630</v>
      </c>
      <c r="N16" s="113">
        <f t="shared" si="3"/>
        <v>17525.45998984</v>
      </c>
      <c r="O16" s="2">
        <v>27960</v>
      </c>
      <c r="P16" s="113">
        <f t="shared" si="4"/>
        <v>19118.683625280002</v>
      </c>
      <c r="Q16" s="92" t="s">
        <v>117</v>
      </c>
      <c r="R16" s="88" t="s">
        <v>86</v>
      </c>
      <c r="S16" s="6">
        <v>0.683786968</v>
      </c>
      <c r="T16" s="2">
        <v>31455</v>
      </c>
      <c r="U16" s="115">
        <f t="shared" si="5"/>
        <v>21508.51907844</v>
      </c>
      <c r="V16" s="2">
        <v>27960</v>
      </c>
      <c r="W16" s="113">
        <f t="shared" si="7"/>
        <v>19118.683625280002</v>
      </c>
      <c r="X16" s="2">
        <v>30290</v>
      </c>
      <c r="Y16" s="109">
        <f t="shared" si="8"/>
        <v>20711.907260720003</v>
      </c>
      <c r="Z16" s="2">
        <v>27960</v>
      </c>
      <c r="AA16" s="113">
        <f t="shared" si="9"/>
        <v>19118.683625280002</v>
      </c>
      <c r="AB16" s="2">
        <v>30290</v>
      </c>
      <c r="AC16" s="113">
        <f t="shared" si="10"/>
        <v>20711.907260720003</v>
      </c>
      <c r="AD16" s="2">
        <v>29125</v>
      </c>
      <c r="AE16" s="115">
        <f t="shared" si="11"/>
        <v>19915.295443000003</v>
      </c>
      <c r="AF16" s="139">
        <f t="shared" si="12"/>
        <v>218271.63805528005</v>
      </c>
    </row>
    <row r="17" spans="1:32" ht="36" customHeight="1">
      <c r="A17" s="4">
        <v>14</v>
      </c>
      <c r="B17" s="92" t="s">
        <v>118</v>
      </c>
      <c r="C17" s="97" t="s">
        <v>121</v>
      </c>
      <c r="D17" s="6">
        <v>0.683786968</v>
      </c>
      <c r="E17" s="2">
        <v>0</v>
      </c>
      <c r="F17" s="85">
        <f t="shared" si="0"/>
        <v>0</v>
      </c>
      <c r="G17" s="2">
        <v>27960</v>
      </c>
      <c r="H17" s="110">
        <f t="shared" si="1"/>
        <v>19118.683625280002</v>
      </c>
      <c r="I17" s="2">
        <v>30290</v>
      </c>
      <c r="J17" s="110">
        <f t="shared" si="6"/>
        <v>20711.907260720003</v>
      </c>
      <c r="K17" s="2">
        <v>30290</v>
      </c>
      <c r="L17" s="109">
        <f t="shared" si="2"/>
        <v>20711.907260720003</v>
      </c>
      <c r="M17" s="2">
        <v>25630</v>
      </c>
      <c r="N17" s="113">
        <f t="shared" si="3"/>
        <v>17525.45998984</v>
      </c>
      <c r="O17" s="2">
        <v>27960</v>
      </c>
      <c r="P17" s="113">
        <f t="shared" si="4"/>
        <v>19118.683625280002</v>
      </c>
      <c r="Q17" s="92" t="s">
        <v>118</v>
      </c>
      <c r="R17" s="97" t="s">
        <v>121</v>
      </c>
      <c r="S17" s="6">
        <v>0.683786968</v>
      </c>
      <c r="T17" s="2">
        <v>31455</v>
      </c>
      <c r="U17" s="115">
        <f t="shared" si="5"/>
        <v>21508.51907844</v>
      </c>
      <c r="V17" s="2">
        <v>27960</v>
      </c>
      <c r="W17" s="113">
        <f t="shared" si="7"/>
        <v>19118.683625280002</v>
      </c>
      <c r="X17" s="2">
        <v>30290</v>
      </c>
      <c r="Y17" s="109">
        <f t="shared" si="8"/>
        <v>20711.907260720003</v>
      </c>
      <c r="Z17" s="2">
        <v>27960</v>
      </c>
      <c r="AA17" s="113">
        <f t="shared" si="9"/>
        <v>19118.683625280002</v>
      </c>
      <c r="AB17" s="2">
        <v>30290</v>
      </c>
      <c r="AC17" s="113">
        <f t="shared" si="10"/>
        <v>20711.907260720003</v>
      </c>
      <c r="AD17" s="2">
        <v>29125</v>
      </c>
      <c r="AE17" s="115">
        <f t="shared" si="11"/>
        <v>19915.295443000003</v>
      </c>
      <c r="AF17" s="139">
        <f>F17+H17+J17+L17+N17+P17+U17+W17+Y17+AA17+AC17+AE17</f>
        <v>218271.63805528005</v>
      </c>
    </row>
    <row r="18" spans="1:32" ht="36" customHeight="1">
      <c r="A18" s="4">
        <v>15</v>
      </c>
      <c r="B18" s="92" t="s">
        <v>119</v>
      </c>
      <c r="C18" s="88" t="s">
        <v>82</v>
      </c>
      <c r="D18" s="6">
        <v>0.683786968</v>
      </c>
      <c r="E18" s="2">
        <v>0</v>
      </c>
      <c r="F18" s="85">
        <f t="shared" si="0"/>
        <v>0</v>
      </c>
      <c r="G18" s="2">
        <v>29568</v>
      </c>
      <c r="H18" s="110">
        <f t="shared" si="1"/>
        <v>20218.213069824</v>
      </c>
      <c r="I18" s="2">
        <v>32032</v>
      </c>
      <c r="J18" s="110">
        <f t="shared" si="6"/>
        <v>21903.064158976</v>
      </c>
      <c r="K18" s="2">
        <v>32032</v>
      </c>
      <c r="L18" s="109">
        <f t="shared" si="2"/>
        <v>21903.064158976</v>
      </c>
      <c r="M18" s="2">
        <v>27104</v>
      </c>
      <c r="N18" s="113">
        <f t="shared" si="3"/>
        <v>18533.361980672</v>
      </c>
      <c r="O18" s="2">
        <v>29568</v>
      </c>
      <c r="P18" s="113">
        <f t="shared" si="4"/>
        <v>20218.213069824</v>
      </c>
      <c r="Q18" s="92" t="s">
        <v>119</v>
      </c>
      <c r="R18" s="88" t="s">
        <v>82</v>
      </c>
      <c r="S18" s="6">
        <v>0.683786968</v>
      </c>
      <c r="T18" s="2">
        <v>33264</v>
      </c>
      <c r="U18" s="115">
        <f t="shared" si="5"/>
        <v>22745.489703552</v>
      </c>
      <c r="V18" s="2">
        <v>29568</v>
      </c>
      <c r="W18" s="113">
        <f t="shared" si="7"/>
        <v>20218.213069824</v>
      </c>
      <c r="X18" s="2">
        <v>32032</v>
      </c>
      <c r="Y18" s="109">
        <f t="shared" si="8"/>
        <v>21903.064158976</v>
      </c>
      <c r="Z18" s="2">
        <v>29568</v>
      </c>
      <c r="AA18" s="113">
        <f t="shared" si="9"/>
        <v>20218.213069824</v>
      </c>
      <c r="AB18" s="2">
        <v>32032</v>
      </c>
      <c r="AC18" s="113">
        <f t="shared" si="10"/>
        <v>21903.064158976</v>
      </c>
      <c r="AD18" s="2">
        <v>30800</v>
      </c>
      <c r="AE18" s="115">
        <f t="shared" si="11"/>
        <v>21060.638614400003</v>
      </c>
      <c r="AF18" s="139">
        <v>230824.57</v>
      </c>
    </row>
    <row r="19" spans="1:32" s="22" customFormat="1" ht="17.25" customHeight="1" thickBot="1">
      <c r="A19" s="21"/>
      <c r="B19" s="19" t="s">
        <v>7</v>
      </c>
      <c r="C19" s="24"/>
      <c r="D19" s="24"/>
      <c r="E19" s="24">
        <f aca="true" t="shared" si="13" ref="E19:AD19">SUM(E4:E18)</f>
        <v>113471.4</v>
      </c>
      <c r="F19" s="25">
        <f t="shared" si="13"/>
        <v>77590.26456071521</v>
      </c>
      <c r="G19" s="24">
        <f t="shared" si="13"/>
        <v>309779.2</v>
      </c>
      <c r="H19" s="25">
        <v>211822.99</v>
      </c>
      <c r="I19" s="24">
        <f t="shared" si="13"/>
        <v>335728.8</v>
      </c>
      <c r="J19" s="25">
        <f t="shared" si="13"/>
        <v>229566.9782222784</v>
      </c>
      <c r="K19" s="24">
        <f t="shared" si="13"/>
        <v>335728.8</v>
      </c>
      <c r="L19" s="25">
        <f t="shared" si="13"/>
        <v>229566.9782222784</v>
      </c>
      <c r="M19" s="24">
        <f t="shared" si="13"/>
        <v>283829.6</v>
      </c>
      <c r="N19" s="25">
        <v>194078.97</v>
      </c>
      <c r="O19" s="24">
        <f t="shared" si="13"/>
        <v>309779.2</v>
      </c>
      <c r="P19" s="25">
        <v>211822.99</v>
      </c>
      <c r="Q19" s="19" t="s">
        <v>7</v>
      </c>
      <c r="R19" s="24"/>
      <c r="S19" s="24"/>
      <c r="T19" s="24">
        <f t="shared" si="13"/>
        <v>348299.6</v>
      </c>
      <c r="U19" s="107">
        <f t="shared" si="13"/>
        <v>238162.72743961282</v>
      </c>
      <c r="V19" s="24">
        <f t="shared" si="13"/>
        <v>310183.2</v>
      </c>
      <c r="W19" s="25">
        <v>212099.24</v>
      </c>
      <c r="X19" s="24">
        <f t="shared" si="13"/>
        <v>335728.8</v>
      </c>
      <c r="Y19" s="25">
        <f t="shared" si="13"/>
        <v>229566.9782222784</v>
      </c>
      <c r="Z19" s="24">
        <f t="shared" si="13"/>
        <v>309779.2</v>
      </c>
      <c r="AA19" s="25">
        <v>211822.99</v>
      </c>
      <c r="AB19" s="24">
        <f t="shared" si="13"/>
        <v>335728.8</v>
      </c>
      <c r="AC19" s="25">
        <f t="shared" si="13"/>
        <v>229566.9782222784</v>
      </c>
      <c r="AD19" s="24">
        <f t="shared" si="13"/>
        <v>323158</v>
      </c>
      <c r="AE19" s="25">
        <v>220971.2</v>
      </c>
      <c r="AF19" s="176">
        <f>SUM(AF4:AF18)</f>
        <v>2496639.287242685</v>
      </c>
    </row>
  </sheetData>
  <sheetProtection/>
  <mergeCells count="21">
    <mergeCell ref="G2:H2"/>
    <mergeCell ref="V2:W2"/>
    <mergeCell ref="AD2:AE2"/>
    <mergeCell ref="K2:L2"/>
    <mergeCell ref="O1:P1"/>
    <mergeCell ref="M2:N2"/>
    <mergeCell ref="AB2:AC2"/>
    <mergeCell ref="Q2:Q3"/>
    <mergeCell ref="T2:U2"/>
    <mergeCell ref="AE1:AF1"/>
    <mergeCell ref="S2:S3"/>
    <mergeCell ref="O2:P2"/>
    <mergeCell ref="X2:Y2"/>
    <mergeCell ref="Z2:AA2"/>
    <mergeCell ref="A2:A3"/>
    <mergeCell ref="B2:B3"/>
    <mergeCell ref="C2:C3"/>
    <mergeCell ref="D2:D3"/>
    <mergeCell ref="E2:F2"/>
    <mergeCell ref="R2:R3"/>
    <mergeCell ref="I2:J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="112" zoomScaleSheetLayoutView="112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3.00390625" style="20" customWidth="1"/>
    <col min="3" max="3" width="21.00390625" style="8" customWidth="1"/>
    <col min="4" max="4" width="10.140625" style="8" customWidth="1"/>
    <col min="5" max="5" width="8.7109375" style="0" customWidth="1"/>
    <col min="6" max="6" width="11.421875" style="20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26" customWidth="1"/>
    <col min="14" max="14" width="9.421875" style="0" customWidth="1"/>
    <col min="15" max="15" width="9.7109375" style="26" customWidth="1"/>
    <col min="16" max="16" width="10.42187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26" customWidth="1"/>
    <col min="21" max="21" width="11.140625" style="0" customWidth="1"/>
    <col min="22" max="22" width="8.7109375" style="26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22" customWidth="1"/>
  </cols>
  <sheetData>
    <row r="1" spans="1:32" ht="19.5" customHeight="1" thickBot="1">
      <c r="A1" s="23" t="s">
        <v>150</v>
      </c>
      <c r="B1" s="23"/>
      <c r="C1" s="23"/>
      <c r="D1" s="23"/>
      <c r="E1" s="23"/>
      <c r="F1" s="30"/>
      <c r="G1" s="23"/>
      <c r="H1" s="23"/>
      <c r="I1" s="23"/>
      <c r="J1" s="23"/>
      <c r="K1" s="23"/>
      <c r="L1" s="23"/>
      <c r="AE1" s="244" t="s">
        <v>149</v>
      </c>
      <c r="AF1" s="244"/>
    </row>
    <row r="2" spans="1:32" ht="23.25" customHeight="1">
      <c r="A2" s="211" t="s">
        <v>0</v>
      </c>
      <c r="B2" s="196" t="s">
        <v>1</v>
      </c>
      <c r="C2" s="198" t="s">
        <v>28</v>
      </c>
      <c r="D2" s="230" t="s">
        <v>55</v>
      </c>
      <c r="E2" s="205" t="s">
        <v>44</v>
      </c>
      <c r="F2" s="206"/>
      <c r="G2" s="205" t="s">
        <v>45</v>
      </c>
      <c r="H2" s="206"/>
      <c r="I2" s="205" t="s">
        <v>46</v>
      </c>
      <c r="J2" s="206"/>
      <c r="K2" s="213" t="s">
        <v>47</v>
      </c>
      <c r="L2" s="213"/>
      <c r="M2" s="201" t="s">
        <v>48</v>
      </c>
      <c r="N2" s="202"/>
      <c r="O2" s="201" t="s">
        <v>33</v>
      </c>
      <c r="P2" s="202"/>
      <c r="Q2" s="196" t="s">
        <v>1</v>
      </c>
      <c r="R2" s="198" t="s">
        <v>28</v>
      </c>
      <c r="S2" s="230" t="s">
        <v>55</v>
      </c>
      <c r="T2" s="201" t="s">
        <v>34</v>
      </c>
      <c r="U2" s="202"/>
      <c r="V2" s="201" t="s">
        <v>35</v>
      </c>
      <c r="W2" s="202"/>
      <c r="X2" s="203" t="s">
        <v>36</v>
      </c>
      <c r="Y2" s="204"/>
      <c r="Z2" s="201" t="s">
        <v>37</v>
      </c>
      <c r="AA2" s="202"/>
      <c r="AB2" s="201" t="s">
        <v>38</v>
      </c>
      <c r="AC2" s="202"/>
      <c r="AD2" s="201" t="s">
        <v>39</v>
      </c>
      <c r="AE2" s="202"/>
      <c r="AF2" s="111"/>
    </row>
    <row r="3" spans="1:32" ht="55.5" customHeight="1">
      <c r="A3" s="212"/>
      <c r="B3" s="197"/>
      <c r="C3" s="199"/>
      <c r="D3" s="200"/>
      <c r="E3" s="57" t="s">
        <v>78</v>
      </c>
      <c r="F3" s="31" t="s">
        <v>41</v>
      </c>
      <c r="G3" s="57" t="s">
        <v>78</v>
      </c>
      <c r="H3" s="5" t="s">
        <v>41</v>
      </c>
      <c r="I3" s="57" t="s">
        <v>78</v>
      </c>
      <c r="J3" s="5" t="s">
        <v>41</v>
      </c>
      <c r="K3" s="57" t="s">
        <v>78</v>
      </c>
      <c r="L3" s="5" t="s">
        <v>41</v>
      </c>
      <c r="M3" s="57" t="s">
        <v>78</v>
      </c>
      <c r="N3" s="5" t="s">
        <v>41</v>
      </c>
      <c r="O3" s="57" t="s">
        <v>78</v>
      </c>
      <c r="P3" s="5" t="s">
        <v>41</v>
      </c>
      <c r="Q3" s="197"/>
      <c r="R3" s="199"/>
      <c r="S3" s="200"/>
      <c r="T3" s="57" t="s">
        <v>78</v>
      </c>
      <c r="U3" s="5" t="s">
        <v>41</v>
      </c>
      <c r="V3" s="57" t="s">
        <v>78</v>
      </c>
      <c r="W3" s="5" t="s">
        <v>41</v>
      </c>
      <c r="X3" s="57" t="s">
        <v>78</v>
      </c>
      <c r="Y3" s="5" t="s">
        <v>41</v>
      </c>
      <c r="Z3" s="57" t="s">
        <v>78</v>
      </c>
      <c r="AA3" s="5" t="s">
        <v>41</v>
      </c>
      <c r="AB3" s="57" t="s">
        <v>78</v>
      </c>
      <c r="AC3" s="5" t="s">
        <v>41</v>
      </c>
      <c r="AD3" s="57" t="s">
        <v>78</v>
      </c>
      <c r="AE3" s="5" t="s">
        <v>41</v>
      </c>
      <c r="AF3" s="104" t="s">
        <v>122</v>
      </c>
    </row>
    <row r="4" spans="1:32" ht="30.75" customHeight="1">
      <c r="A4" s="3" t="s">
        <v>18</v>
      </c>
      <c r="B4" s="87" t="s">
        <v>85</v>
      </c>
      <c r="C4" s="88" t="s">
        <v>86</v>
      </c>
      <c r="D4" s="6">
        <v>0.683786968</v>
      </c>
      <c r="E4" s="1">
        <v>14720</v>
      </c>
      <c r="F4" s="84">
        <f aca="true" t="shared" si="0" ref="F4:F18">E4*D4</f>
        <v>10065.34416896</v>
      </c>
      <c r="G4" s="1">
        <v>15360</v>
      </c>
      <c r="H4" s="106">
        <f aca="true" t="shared" si="1" ref="H4:H18">G4*D4</f>
        <v>10502.967828480001</v>
      </c>
      <c r="I4" s="1">
        <v>16640</v>
      </c>
      <c r="J4" s="106">
        <f>I4*D4</f>
        <v>11378.21514752</v>
      </c>
      <c r="K4" s="1">
        <v>16640</v>
      </c>
      <c r="L4" s="15">
        <f aca="true" t="shared" si="2" ref="L4:L18">K4*D4</f>
        <v>11378.21514752</v>
      </c>
      <c r="M4" s="1">
        <v>14080</v>
      </c>
      <c r="N4" s="112">
        <f aca="true" t="shared" si="3" ref="N4:N18">M4*D4</f>
        <v>9627.720509440001</v>
      </c>
      <c r="O4" s="1">
        <v>15360</v>
      </c>
      <c r="P4" s="112">
        <f aca="true" t="shared" si="4" ref="P4:P18">O4*D4</f>
        <v>10502.967828480001</v>
      </c>
      <c r="Q4" s="87" t="s">
        <v>85</v>
      </c>
      <c r="R4" s="88" t="s">
        <v>86</v>
      </c>
      <c r="S4" s="6">
        <v>0.683786968</v>
      </c>
      <c r="T4" s="1">
        <v>17280</v>
      </c>
      <c r="U4" s="114">
        <f aca="true" t="shared" si="5" ref="U4:U18">T4*D4</f>
        <v>11815.838807040001</v>
      </c>
      <c r="V4" s="1">
        <v>15360</v>
      </c>
      <c r="W4" s="112">
        <f>V4*D4</f>
        <v>10502.967828480001</v>
      </c>
      <c r="X4" s="1">
        <v>16640</v>
      </c>
      <c r="Y4" s="15">
        <f>X4*D4</f>
        <v>11378.21514752</v>
      </c>
      <c r="Z4" s="1">
        <v>15360</v>
      </c>
      <c r="AA4" s="112">
        <f>Z4*D4</f>
        <v>10502.967828480001</v>
      </c>
      <c r="AB4" s="1">
        <v>16640</v>
      </c>
      <c r="AC4" s="112">
        <f>AB4*D4</f>
        <v>11378.21514752</v>
      </c>
      <c r="AD4" s="1">
        <v>16000</v>
      </c>
      <c r="AE4" s="114">
        <v>10940.58</v>
      </c>
      <c r="AF4" s="139">
        <v>129974.24</v>
      </c>
    </row>
    <row r="5" spans="1:32" ht="41.25" customHeight="1">
      <c r="A5" s="3" t="s">
        <v>17</v>
      </c>
      <c r="B5" s="88" t="s">
        <v>87</v>
      </c>
      <c r="C5" s="88" t="s">
        <v>88</v>
      </c>
      <c r="D5" s="6">
        <v>0.683786968</v>
      </c>
      <c r="E5" s="1">
        <v>16808.4</v>
      </c>
      <c r="F5" s="84">
        <f t="shared" si="0"/>
        <v>11493.364872931203</v>
      </c>
      <c r="G5" s="1">
        <v>17539.2</v>
      </c>
      <c r="H5" s="106">
        <f t="shared" si="1"/>
        <v>11993.0763891456</v>
      </c>
      <c r="I5" s="1">
        <v>19000.8</v>
      </c>
      <c r="J5" s="106">
        <f aca="true" t="shared" si="6" ref="J5:J18">I5*D5</f>
        <v>12992.499421574401</v>
      </c>
      <c r="K5" s="1">
        <v>19000.8</v>
      </c>
      <c r="L5" s="15">
        <f t="shared" si="2"/>
        <v>12992.499421574401</v>
      </c>
      <c r="M5" s="1">
        <v>16077.6</v>
      </c>
      <c r="N5" s="112">
        <f t="shared" si="3"/>
        <v>10993.6533567168</v>
      </c>
      <c r="O5" s="1">
        <v>17539.2</v>
      </c>
      <c r="P5" s="112">
        <f t="shared" si="4"/>
        <v>11993.0763891456</v>
      </c>
      <c r="Q5" s="88" t="s">
        <v>87</v>
      </c>
      <c r="R5" s="88" t="s">
        <v>88</v>
      </c>
      <c r="S5" s="6">
        <v>0.683786968</v>
      </c>
      <c r="T5" s="1">
        <v>19731.6</v>
      </c>
      <c r="U5" s="114">
        <f t="shared" si="5"/>
        <v>13492.2109377888</v>
      </c>
      <c r="V5" s="1">
        <v>17539.2</v>
      </c>
      <c r="W5" s="112">
        <f aca="true" t="shared" si="7" ref="W5:W18">V5*D5</f>
        <v>11993.0763891456</v>
      </c>
      <c r="X5" s="1">
        <v>19000.8</v>
      </c>
      <c r="Y5" s="15">
        <f aca="true" t="shared" si="8" ref="Y5:Y18">X5*D5</f>
        <v>12992.499421574401</v>
      </c>
      <c r="Z5" s="1">
        <v>17539.2</v>
      </c>
      <c r="AA5" s="112">
        <f aca="true" t="shared" si="9" ref="AA5:AA18">Z5*D5</f>
        <v>11993.0763891456</v>
      </c>
      <c r="AB5" s="1">
        <v>19000.8</v>
      </c>
      <c r="AC5" s="112">
        <f aca="true" t="shared" si="10" ref="AC5:AC18">AB5*D5</f>
        <v>12992.499421574401</v>
      </c>
      <c r="AD5" s="1">
        <v>18270</v>
      </c>
      <c r="AE5" s="114">
        <v>12492.78</v>
      </c>
      <c r="AF5" s="139">
        <v>148414.32</v>
      </c>
    </row>
    <row r="6" spans="1:32" ht="30.75" customHeight="1">
      <c r="A6" s="3" t="s">
        <v>19</v>
      </c>
      <c r="B6" s="87" t="s">
        <v>89</v>
      </c>
      <c r="C6" s="88" t="s">
        <v>74</v>
      </c>
      <c r="D6" s="6">
        <v>0.683786968</v>
      </c>
      <c r="E6" s="1">
        <v>10819.2</v>
      </c>
      <c r="F6" s="84">
        <f t="shared" si="0"/>
        <v>7398.027964185601</v>
      </c>
      <c r="G6" s="1">
        <v>11289.6</v>
      </c>
      <c r="H6" s="106">
        <f t="shared" si="1"/>
        <v>7719.6813539328</v>
      </c>
      <c r="I6" s="1">
        <v>12230.4</v>
      </c>
      <c r="J6" s="106">
        <f t="shared" si="6"/>
        <v>8362.9881334272</v>
      </c>
      <c r="K6" s="1">
        <v>12230.4</v>
      </c>
      <c r="L6" s="15">
        <f t="shared" si="2"/>
        <v>8362.9881334272</v>
      </c>
      <c r="M6" s="1">
        <v>10348.8</v>
      </c>
      <c r="N6" s="112">
        <f t="shared" si="3"/>
        <v>7076.3745744384</v>
      </c>
      <c r="O6" s="1">
        <v>11289.6</v>
      </c>
      <c r="P6" s="112">
        <f t="shared" si="4"/>
        <v>7719.6813539328</v>
      </c>
      <c r="Q6" s="87" t="s">
        <v>89</v>
      </c>
      <c r="R6" s="88" t="s">
        <v>74</v>
      </c>
      <c r="S6" s="6">
        <v>0.683786968</v>
      </c>
      <c r="T6" s="1">
        <v>12700.8</v>
      </c>
      <c r="U6" s="114">
        <f t="shared" si="5"/>
        <v>8684.6415231744</v>
      </c>
      <c r="V6" s="1">
        <v>11289.6</v>
      </c>
      <c r="W6" s="112">
        <f t="shared" si="7"/>
        <v>7719.6813539328</v>
      </c>
      <c r="X6" s="1">
        <v>12230.4</v>
      </c>
      <c r="Y6" s="15">
        <f t="shared" si="8"/>
        <v>8362.9881334272</v>
      </c>
      <c r="Z6" s="1">
        <v>11289.6</v>
      </c>
      <c r="AA6" s="112">
        <f t="shared" si="9"/>
        <v>7719.6813539328</v>
      </c>
      <c r="AB6" s="1">
        <v>12230.4</v>
      </c>
      <c r="AC6" s="112">
        <f t="shared" si="10"/>
        <v>8362.9881334272</v>
      </c>
      <c r="AD6" s="1">
        <v>11760</v>
      </c>
      <c r="AE6" s="114">
        <f>AD6*D6</f>
        <v>8041.33474368</v>
      </c>
      <c r="AF6" s="139">
        <v>95531.05</v>
      </c>
    </row>
    <row r="7" spans="1:32" ht="29.25" customHeight="1">
      <c r="A7" s="3" t="s">
        <v>20</v>
      </c>
      <c r="B7" s="87" t="s">
        <v>90</v>
      </c>
      <c r="C7" s="88" t="s">
        <v>74</v>
      </c>
      <c r="D7" s="6">
        <v>0.683786968</v>
      </c>
      <c r="E7" s="1">
        <v>7676</v>
      </c>
      <c r="F7" s="84">
        <f t="shared" si="0"/>
        <v>5248.748766368</v>
      </c>
      <c r="G7" s="1">
        <v>8080</v>
      </c>
      <c r="H7" s="106">
        <f t="shared" si="1"/>
        <v>5524.99870144</v>
      </c>
      <c r="I7" s="1">
        <v>8888</v>
      </c>
      <c r="J7" s="106">
        <f t="shared" si="6"/>
        <v>6077.498571584</v>
      </c>
      <c r="K7" s="1">
        <v>8888</v>
      </c>
      <c r="L7" s="15">
        <f t="shared" si="2"/>
        <v>6077.498571584</v>
      </c>
      <c r="M7" s="1">
        <v>7272</v>
      </c>
      <c r="N7" s="112">
        <f t="shared" si="3"/>
        <v>4972.498831296</v>
      </c>
      <c r="O7" s="1">
        <v>8080</v>
      </c>
      <c r="P7" s="112">
        <f t="shared" si="4"/>
        <v>5524.99870144</v>
      </c>
      <c r="Q7" s="87" t="s">
        <v>90</v>
      </c>
      <c r="R7" s="88" t="s">
        <v>74</v>
      </c>
      <c r="S7" s="6">
        <v>0.683786968</v>
      </c>
      <c r="T7" s="1">
        <v>8888</v>
      </c>
      <c r="U7" s="114">
        <f t="shared" si="5"/>
        <v>6077.498571584</v>
      </c>
      <c r="V7" s="1">
        <v>8484</v>
      </c>
      <c r="W7" s="112">
        <f t="shared" si="7"/>
        <v>5801.248636512</v>
      </c>
      <c r="X7" s="1">
        <v>8888</v>
      </c>
      <c r="Y7" s="15">
        <f t="shared" si="8"/>
        <v>6077.498571584</v>
      </c>
      <c r="Z7" s="1">
        <v>8080</v>
      </c>
      <c r="AA7" s="112">
        <f t="shared" si="9"/>
        <v>5524.99870144</v>
      </c>
      <c r="AB7" s="1">
        <v>8888</v>
      </c>
      <c r="AC7" s="112">
        <f t="shared" si="10"/>
        <v>6077.498571584</v>
      </c>
      <c r="AD7" s="1">
        <v>8888</v>
      </c>
      <c r="AE7" s="114">
        <v>6077.49</v>
      </c>
      <c r="AF7" s="139">
        <v>69062.49</v>
      </c>
    </row>
    <row r="8" spans="1:32" ht="30.75" customHeight="1">
      <c r="A8" s="3" t="s">
        <v>21</v>
      </c>
      <c r="B8" s="87" t="s">
        <v>91</v>
      </c>
      <c r="C8" s="88" t="s">
        <v>74</v>
      </c>
      <c r="D8" s="6">
        <v>0.683786968</v>
      </c>
      <c r="E8" s="1">
        <v>14402.6</v>
      </c>
      <c r="F8" s="84">
        <f t="shared" si="0"/>
        <v>9848.310185316801</v>
      </c>
      <c r="G8" s="1">
        <v>15028.8</v>
      </c>
      <c r="H8" s="106">
        <f t="shared" si="1"/>
        <v>10276.4975846784</v>
      </c>
      <c r="I8" s="1">
        <v>16281.2</v>
      </c>
      <c r="J8" s="106">
        <f t="shared" si="6"/>
        <v>11132.872383401602</v>
      </c>
      <c r="K8" s="1">
        <v>16281.2</v>
      </c>
      <c r="L8" s="15">
        <f t="shared" si="2"/>
        <v>11132.872383401602</v>
      </c>
      <c r="M8" s="1">
        <v>13776.4</v>
      </c>
      <c r="N8" s="112">
        <f t="shared" si="3"/>
        <v>9420.1227859552</v>
      </c>
      <c r="O8" s="1">
        <v>15028.8</v>
      </c>
      <c r="P8" s="112">
        <f t="shared" si="4"/>
        <v>10276.4975846784</v>
      </c>
      <c r="Q8" s="87" t="s">
        <v>91</v>
      </c>
      <c r="R8" s="88" t="s">
        <v>74</v>
      </c>
      <c r="S8" s="6">
        <v>0.683786968</v>
      </c>
      <c r="T8" s="1">
        <v>16907.4</v>
      </c>
      <c r="U8" s="114">
        <f t="shared" si="5"/>
        <v>11561.059782763203</v>
      </c>
      <c r="V8" s="1">
        <v>15028.8</v>
      </c>
      <c r="W8" s="112">
        <f t="shared" si="7"/>
        <v>10276.4975846784</v>
      </c>
      <c r="X8" s="1">
        <v>16281.2</v>
      </c>
      <c r="Y8" s="15">
        <f t="shared" si="8"/>
        <v>11132.872383401602</v>
      </c>
      <c r="Z8" s="1">
        <v>15028.8</v>
      </c>
      <c r="AA8" s="112">
        <f t="shared" si="9"/>
        <v>10276.4975846784</v>
      </c>
      <c r="AB8" s="1">
        <v>16281.2</v>
      </c>
      <c r="AC8" s="112">
        <f t="shared" si="10"/>
        <v>11132.872383401602</v>
      </c>
      <c r="AD8" s="1">
        <v>15655</v>
      </c>
      <c r="AE8" s="114">
        <f>AD8*D8</f>
        <v>10704.684984040001</v>
      </c>
      <c r="AF8" s="139">
        <v>127171.65</v>
      </c>
    </row>
    <row r="9" spans="1:32" ht="30.75" customHeight="1">
      <c r="A9" s="3" t="s">
        <v>22</v>
      </c>
      <c r="B9" s="87" t="s">
        <v>92</v>
      </c>
      <c r="C9" s="88" t="s">
        <v>74</v>
      </c>
      <c r="D9" s="6">
        <v>0.683786968</v>
      </c>
      <c r="E9" s="1">
        <v>25833.6</v>
      </c>
      <c r="F9" s="84">
        <f t="shared" si="0"/>
        <v>17664.6790165248</v>
      </c>
      <c r="G9" s="1">
        <v>26956.8</v>
      </c>
      <c r="H9" s="106">
        <f t="shared" si="1"/>
        <v>18432.708538982402</v>
      </c>
      <c r="I9" s="1">
        <v>29203.2</v>
      </c>
      <c r="J9" s="106">
        <f t="shared" si="6"/>
        <v>19968.767583897603</v>
      </c>
      <c r="K9" s="1">
        <v>29203.2</v>
      </c>
      <c r="L9" s="15">
        <f t="shared" si="2"/>
        <v>19968.767583897603</v>
      </c>
      <c r="M9" s="1">
        <v>24710.4</v>
      </c>
      <c r="N9" s="112">
        <f t="shared" si="3"/>
        <v>16896.649494067202</v>
      </c>
      <c r="O9" s="1">
        <v>26956.8</v>
      </c>
      <c r="P9" s="112">
        <f t="shared" si="4"/>
        <v>18432.708538982402</v>
      </c>
      <c r="Q9" s="87" t="s">
        <v>92</v>
      </c>
      <c r="R9" s="88" t="s">
        <v>74</v>
      </c>
      <c r="S9" s="6">
        <v>0.683786968</v>
      </c>
      <c r="T9" s="1">
        <v>30326.4</v>
      </c>
      <c r="U9" s="114">
        <f t="shared" si="5"/>
        <v>20736.797106355203</v>
      </c>
      <c r="V9" s="1">
        <v>26956.8</v>
      </c>
      <c r="W9" s="112">
        <f t="shared" si="7"/>
        <v>18432.708538982402</v>
      </c>
      <c r="X9" s="1">
        <v>29203.2</v>
      </c>
      <c r="Y9" s="15">
        <f t="shared" si="8"/>
        <v>19968.767583897603</v>
      </c>
      <c r="Z9" s="1">
        <v>26956.8</v>
      </c>
      <c r="AA9" s="112">
        <f t="shared" si="9"/>
        <v>18432.708538982402</v>
      </c>
      <c r="AB9" s="1">
        <v>29203.2</v>
      </c>
      <c r="AC9" s="112">
        <f t="shared" si="10"/>
        <v>19968.767583897603</v>
      </c>
      <c r="AD9" s="1">
        <v>28080</v>
      </c>
      <c r="AE9" s="114">
        <v>19200.73</v>
      </c>
      <c r="AF9" s="139">
        <v>228104.78</v>
      </c>
    </row>
    <row r="10" spans="1:32" ht="36" customHeight="1">
      <c r="A10" s="3" t="s">
        <v>23</v>
      </c>
      <c r="B10" s="87" t="s">
        <v>93</v>
      </c>
      <c r="C10" s="88" t="s">
        <v>74</v>
      </c>
      <c r="D10" s="6">
        <v>0.683786968</v>
      </c>
      <c r="E10" s="1">
        <v>23211.6</v>
      </c>
      <c r="F10" s="84">
        <f t="shared" si="0"/>
        <v>15871.7895864288</v>
      </c>
      <c r="G10" s="1">
        <v>24220.8</v>
      </c>
      <c r="H10" s="106">
        <f t="shared" si="1"/>
        <v>16561.8673945344</v>
      </c>
      <c r="I10" s="1">
        <v>26239.2</v>
      </c>
      <c r="J10" s="106">
        <f t="shared" si="6"/>
        <v>17942.0230107456</v>
      </c>
      <c r="K10" s="1">
        <v>26239.2</v>
      </c>
      <c r="L10" s="15">
        <f t="shared" si="2"/>
        <v>17942.0230107456</v>
      </c>
      <c r="M10" s="1">
        <v>22202.4</v>
      </c>
      <c r="N10" s="112">
        <f t="shared" si="3"/>
        <v>15181.711778323202</v>
      </c>
      <c r="O10" s="1">
        <v>24220.8</v>
      </c>
      <c r="P10" s="112">
        <f t="shared" si="4"/>
        <v>16561.8673945344</v>
      </c>
      <c r="Q10" s="87" t="s">
        <v>93</v>
      </c>
      <c r="R10" s="88" t="s">
        <v>74</v>
      </c>
      <c r="S10" s="6">
        <v>0.683786968</v>
      </c>
      <c r="T10" s="1">
        <v>27248.4</v>
      </c>
      <c r="U10" s="114">
        <f t="shared" si="5"/>
        <v>18632.100818851202</v>
      </c>
      <c r="V10" s="1">
        <v>24220.8</v>
      </c>
      <c r="W10" s="112">
        <f t="shared" si="7"/>
        <v>16561.8673945344</v>
      </c>
      <c r="X10" s="1">
        <v>26239.2</v>
      </c>
      <c r="Y10" s="15">
        <f t="shared" si="8"/>
        <v>17942.0230107456</v>
      </c>
      <c r="Z10" s="1">
        <v>24220.8</v>
      </c>
      <c r="AA10" s="112">
        <f t="shared" si="9"/>
        <v>16561.8673945344</v>
      </c>
      <c r="AB10" s="1">
        <v>26239.2</v>
      </c>
      <c r="AC10" s="112">
        <f t="shared" si="10"/>
        <v>17942.0230107456</v>
      </c>
      <c r="AD10" s="1">
        <v>25230</v>
      </c>
      <c r="AE10" s="114">
        <f aca="true" t="shared" si="11" ref="AE10:AE18">AD10*D10</f>
        <v>17251.94520264</v>
      </c>
      <c r="AF10" s="139">
        <f>F10+H10+J10+L10+N10+P10+U10+W10+Y10+AA10+AC10+AE10</f>
        <v>204953.10900736324</v>
      </c>
    </row>
    <row r="11" spans="1:32" ht="36" customHeight="1">
      <c r="A11" s="4">
        <v>8</v>
      </c>
      <c r="B11" s="92" t="s">
        <v>112</v>
      </c>
      <c r="C11" s="88" t="s">
        <v>88</v>
      </c>
      <c r="D11" s="6">
        <v>0.683786968</v>
      </c>
      <c r="E11" s="2">
        <v>19320</v>
      </c>
      <c r="F11" s="85">
        <f t="shared" si="0"/>
        <v>13210.76422176</v>
      </c>
      <c r="G11" s="2">
        <v>20160</v>
      </c>
      <c r="H11" s="110">
        <f t="shared" si="1"/>
        <v>13785.14527488</v>
      </c>
      <c r="I11" s="2">
        <v>21840</v>
      </c>
      <c r="J11" s="110">
        <f t="shared" si="6"/>
        <v>14933.907381120001</v>
      </c>
      <c r="K11" s="2">
        <v>21840</v>
      </c>
      <c r="L11" s="109">
        <f t="shared" si="2"/>
        <v>14933.907381120001</v>
      </c>
      <c r="M11" s="2">
        <v>18480</v>
      </c>
      <c r="N11" s="113">
        <f t="shared" si="3"/>
        <v>12636.38316864</v>
      </c>
      <c r="O11" s="2">
        <v>20160</v>
      </c>
      <c r="P11" s="113">
        <f t="shared" si="4"/>
        <v>13785.14527488</v>
      </c>
      <c r="Q11" s="92" t="s">
        <v>112</v>
      </c>
      <c r="R11" s="88" t="s">
        <v>88</v>
      </c>
      <c r="S11" s="6">
        <v>0.683786968</v>
      </c>
      <c r="T11" s="2">
        <v>22680</v>
      </c>
      <c r="U11" s="115">
        <f t="shared" si="5"/>
        <v>15508.288434240001</v>
      </c>
      <c r="V11" s="2">
        <v>20160</v>
      </c>
      <c r="W11" s="113">
        <f t="shared" si="7"/>
        <v>13785.14527488</v>
      </c>
      <c r="X11" s="2">
        <v>21840</v>
      </c>
      <c r="Y11" s="109">
        <f t="shared" si="8"/>
        <v>14933.907381120001</v>
      </c>
      <c r="Z11" s="2">
        <v>20160</v>
      </c>
      <c r="AA11" s="113">
        <f t="shared" si="9"/>
        <v>13785.14527488</v>
      </c>
      <c r="AB11" s="2">
        <v>21840</v>
      </c>
      <c r="AC11" s="113">
        <f t="shared" si="10"/>
        <v>14933.907381120001</v>
      </c>
      <c r="AD11" s="2">
        <v>21000</v>
      </c>
      <c r="AE11" s="115">
        <f t="shared" si="11"/>
        <v>14359.526328000002</v>
      </c>
      <c r="AF11" s="139">
        <v>170591.2</v>
      </c>
    </row>
    <row r="12" spans="1:32" ht="36" customHeight="1">
      <c r="A12" s="4">
        <v>9</v>
      </c>
      <c r="B12" s="92" t="s">
        <v>113</v>
      </c>
      <c r="C12" s="87" t="s">
        <v>31</v>
      </c>
      <c r="D12" s="6">
        <v>0.683786968</v>
      </c>
      <c r="E12" s="2">
        <v>40185.6</v>
      </c>
      <c r="F12" s="85">
        <f t="shared" si="0"/>
        <v>27478.389581260803</v>
      </c>
      <c r="G12" s="2">
        <v>41932.8</v>
      </c>
      <c r="H12" s="110">
        <f t="shared" si="1"/>
        <v>28673.102171750405</v>
      </c>
      <c r="I12" s="2">
        <v>45427.2</v>
      </c>
      <c r="J12" s="110">
        <f t="shared" si="6"/>
        <v>31062.5273527296</v>
      </c>
      <c r="K12" s="2">
        <v>45427.2</v>
      </c>
      <c r="L12" s="109">
        <f t="shared" si="2"/>
        <v>31062.5273527296</v>
      </c>
      <c r="M12" s="2">
        <v>38438.4</v>
      </c>
      <c r="N12" s="113">
        <f t="shared" si="3"/>
        <v>26283.676990771204</v>
      </c>
      <c r="O12" s="2">
        <v>41932.8</v>
      </c>
      <c r="P12" s="113">
        <f t="shared" si="4"/>
        <v>28673.102171750405</v>
      </c>
      <c r="Q12" s="92" t="s">
        <v>113</v>
      </c>
      <c r="R12" s="87" t="s">
        <v>31</v>
      </c>
      <c r="S12" s="6">
        <v>0.683786968</v>
      </c>
      <c r="T12" s="2">
        <v>47174.4</v>
      </c>
      <c r="U12" s="115">
        <f t="shared" si="5"/>
        <v>32257.239943219203</v>
      </c>
      <c r="V12" s="2">
        <v>41932.8</v>
      </c>
      <c r="W12" s="113">
        <f t="shared" si="7"/>
        <v>28673.102171750405</v>
      </c>
      <c r="X12" s="2">
        <v>45427.2</v>
      </c>
      <c r="Y12" s="109">
        <f t="shared" si="8"/>
        <v>31062.5273527296</v>
      </c>
      <c r="Z12" s="2">
        <v>41932.8</v>
      </c>
      <c r="AA12" s="113">
        <f t="shared" si="9"/>
        <v>28673.102171750405</v>
      </c>
      <c r="AB12" s="2">
        <v>45427.2</v>
      </c>
      <c r="AC12" s="113">
        <f t="shared" si="10"/>
        <v>31062.5273527296</v>
      </c>
      <c r="AD12" s="2">
        <v>43680</v>
      </c>
      <c r="AE12" s="115">
        <f t="shared" si="11"/>
        <v>29867.814762240003</v>
      </c>
      <c r="AF12" s="139">
        <f>F12+H12+J12+L12+N12+P12+U12+W12+Y12+AA12+AC12+AE12</f>
        <v>354829.63937541115</v>
      </c>
    </row>
    <row r="13" spans="1:32" ht="36" customHeight="1">
      <c r="A13" s="4">
        <v>10</v>
      </c>
      <c r="B13" s="92" t="s">
        <v>114</v>
      </c>
      <c r="C13" s="88" t="s">
        <v>82</v>
      </c>
      <c r="D13" s="6">
        <v>0.683786968</v>
      </c>
      <c r="E13" s="2">
        <v>11495.4</v>
      </c>
      <c r="F13" s="85">
        <f t="shared" si="0"/>
        <v>7860.404711947201</v>
      </c>
      <c r="G13" s="2">
        <v>11995.2</v>
      </c>
      <c r="H13" s="110">
        <f t="shared" si="1"/>
        <v>8202.161438553601</v>
      </c>
      <c r="I13" s="2">
        <v>12994.8</v>
      </c>
      <c r="J13" s="110">
        <f t="shared" si="6"/>
        <v>8885.6748917664</v>
      </c>
      <c r="K13" s="2">
        <v>12994.8</v>
      </c>
      <c r="L13" s="109">
        <f t="shared" si="2"/>
        <v>8885.6748917664</v>
      </c>
      <c r="M13" s="2">
        <v>10995.6</v>
      </c>
      <c r="N13" s="113">
        <f t="shared" si="3"/>
        <v>7518.647985340801</v>
      </c>
      <c r="O13" s="2">
        <v>11995.2</v>
      </c>
      <c r="P13" s="113">
        <f t="shared" si="4"/>
        <v>8202.161438553601</v>
      </c>
      <c r="Q13" s="92" t="s">
        <v>114</v>
      </c>
      <c r="R13" s="88" t="s">
        <v>82</v>
      </c>
      <c r="S13" s="6">
        <v>0.683786968</v>
      </c>
      <c r="T13" s="2">
        <v>13494.6</v>
      </c>
      <c r="U13" s="115">
        <f t="shared" si="5"/>
        <v>9227.4316183728</v>
      </c>
      <c r="V13" s="2">
        <v>11995.2</v>
      </c>
      <c r="W13" s="113">
        <f t="shared" si="7"/>
        <v>8202.161438553601</v>
      </c>
      <c r="X13" s="2">
        <v>12994.8</v>
      </c>
      <c r="Y13" s="109">
        <f t="shared" si="8"/>
        <v>8885.6748917664</v>
      </c>
      <c r="Z13" s="2">
        <v>11995.2</v>
      </c>
      <c r="AA13" s="113">
        <f t="shared" si="9"/>
        <v>8202.161438553601</v>
      </c>
      <c r="AB13" s="2">
        <v>12994.8</v>
      </c>
      <c r="AC13" s="113">
        <f t="shared" si="10"/>
        <v>8885.6748917664</v>
      </c>
      <c r="AD13" s="2">
        <v>12495</v>
      </c>
      <c r="AE13" s="115">
        <f t="shared" si="11"/>
        <v>8543.918165160001</v>
      </c>
      <c r="AF13" s="139">
        <v>101501.72</v>
      </c>
    </row>
    <row r="14" spans="1:32" ht="36" customHeight="1">
      <c r="A14" s="4">
        <v>11</v>
      </c>
      <c r="B14" s="92" t="s">
        <v>115</v>
      </c>
      <c r="C14" s="88" t="s">
        <v>82</v>
      </c>
      <c r="D14" s="6">
        <v>0.683786968</v>
      </c>
      <c r="E14" s="2">
        <v>14296.8</v>
      </c>
      <c r="F14" s="85">
        <f t="shared" si="0"/>
        <v>9775.965524102401</v>
      </c>
      <c r="G14" s="2">
        <v>14918.4</v>
      </c>
      <c r="H14" s="110">
        <f t="shared" si="1"/>
        <v>10201.0075034112</v>
      </c>
      <c r="I14" s="2">
        <v>16161.6</v>
      </c>
      <c r="J14" s="110">
        <f t="shared" si="6"/>
        <v>11051.0914620288</v>
      </c>
      <c r="K14" s="2">
        <v>16161.6</v>
      </c>
      <c r="L14" s="109">
        <f t="shared" si="2"/>
        <v>11051.0914620288</v>
      </c>
      <c r="M14" s="2">
        <v>13675.2</v>
      </c>
      <c r="N14" s="113">
        <f t="shared" si="3"/>
        <v>9350.9235447936</v>
      </c>
      <c r="O14" s="2">
        <v>14918.4</v>
      </c>
      <c r="P14" s="113">
        <f t="shared" si="4"/>
        <v>10201.0075034112</v>
      </c>
      <c r="Q14" s="92" t="s">
        <v>115</v>
      </c>
      <c r="R14" s="88" t="s">
        <v>82</v>
      </c>
      <c r="S14" s="6">
        <v>0.683786968</v>
      </c>
      <c r="T14" s="2">
        <v>16783.2</v>
      </c>
      <c r="U14" s="115">
        <f t="shared" si="5"/>
        <v>11476.1334413376</v>
      </c>
      <c r="V14" s="2">
        <v>14918.4</v>
      </c>
      <c r="W14" s="113">
        <f t="shared" si="7"/>
        <v>10201.0075034112</v>
      </c>
      <c r="X14" s="2">
        <v>16161.6</v>
      </c>
      <c r="Y14" s="109">
        <f t="shared" si="8"/>
        <v>11051.0914620288</v>
      </c>
      <c r="Z14" s="2">
        <v>14918.4</v>
      </c>
      <c r="AA14" s="113">
        <f t="shared" si="9"/>
        <v>10201.0075034112</v>
      </c>
      <c r="AB14" s="2">
        <v>16161.6</v>
      </c>
      <c r="AC14" s="113">
        <f t="shared" si="10"/>
        <v>11051.0914620288</v>
      </c>
      <c r="AD14" s="2">
        <v>15540</v>
      </c>
      <c r="AE14" s="115">
        <f t="shared" si="11"/>
        <v>10626.04948272</v>
      </c>
      <c r="AF14" s="139">
        <f>F14+H14+J14+L14+N14+P14+U14+W14+Y14+AA14+AC14+AE14</f>
        <v>126237.46785471358</v>
      </c>
    </row>
    <row r="15" spans="1:32" ht="43.5" customHeight="1">
      <c r="A15" s="4">
        <v>12</v>
      </c>
      <c r="B15" s="92" t="s">
        <v>116</v>
      </c>
      <c r="C15" s="97" t="s">
        <v>120</v>
      </c>
      <c r="D15" s="6">
        <v>0.683786968</v>
      </c>
      <c r="E15" s="2">
        <v>16109.2</v>
      </c>
      <c r="F15" s="85">
        <f t="shared" si="0"/>
        <v>11015.261024905602</v>
      </c>
      <c r="G15" s="2">
        <v>16809.6</v>
      </c>
      <c r="H15" s="110">
        <f t="shared" si="1"/>
        <v>11494.1854172928</v>
      </c>
      <c r="I15" s="2">
        <v>18210.4</v>
      </c>
      <c r="J15" s="110">
        <f t="shared" si="6"/>
        <v>12452.034202067201</v>
      </c>
      <c r="K15" s="2">
        <v>18210.4</v>
      </c>
      <c r="L15" s="109">
        <f t="shared" si="2"/>
        <v>12452.034202067201</v>
      </c>
      <c r="M15" s="2">
        <v>15408.8</v>
      </c>
      <c r="N15" s="113">
        <f t="shared" si="3"/>
        <v>10536.3366325184</v>
      </c>
      <c r="O15" s="2">
        <v>16809.6</v>
      </c>
      <c r="P15" s="113">
        <f t="shared" si="4"/>
        <v>11494.1854172928</v>
      </c>
      <c r="Q15" s="92" t="s">
        <v>116</v>
      </c>
      <c r="R15" s="97" t="s">
        <v>120</v>
      </c>
      <c r="S15" s="6">
        <v>0.683786968</v>
      </c>
      <c r="T15" s="2">
        <v>18910.8</v>
      </c>
      <c r="U15" s="115">
        <f t="shared" si="5"/>
        <v>12930.9585944544</v>
      </c>
      <c r="V15" s="2">
        <v>16809.6</v>
      </c>
      <c r="W15" s="113">
        <f t="shared" si="7"/>
        <v>11494.1854172928</v>
      </c>
      <c r="X15" s="2">
        <v>18210.4</v>
      </c>
      <c r="Y15" s="109">
        <f t="shared" si="8"/>
        <v>12452.034202067201</v>
      </c>
      <c r="Z15" s="2">
        <v>16809.6</v>
      </c>
      <c r="AA15" s="113">
        <f t="shared" si="9"/>
        <v>11494.1854172928</v>
      </c>
      <c r="AB15" s="2">
        <v>18210.4</v>
      </c>
      <c r="AC15" s="113">
        <f t="shared" si="10"/>
        <v>12452.034202067201</v>
      </c>
      <c r="AD15" s="2">
        <v>17510</v>
      </c>
      <c r="AE15" s="115">
        <f t="shared" si="11"/>
        <v>11973.109809680001</v>
      </c>
      <c r="AF15" s="139">
        <v>142240.55</v>
      </c>
    </row>
    <row r="16" spans="1:32" ht="36" customHeight="1">
      <c r="A16" s="4">
        <v>13</v>
      </c>
      <c r="B16" s="92" t="s">
        <v>117</v>
      </c>
      <c r="C16" s="88" t="s">
        <v>86</v>
      </c>
      <c r="D16" s="6">
        <v>0.683786968</v>
      </c>
      <c r="E16" s="2">
        <v>26795</v>
      </c>
      <c r="F16" s="85">
        <f t="shared" si="0"/>
        <v>18322.07180756</v>
      </c>
      <c r="G16" s="2">
        <v>27960</v>
      </c>
      <c r="H16" s="110">
        <f t="shared" si="1"/>
        <v>19118.683625280002</v>
      </c>
      <c r="I16" s="2">
        <v>30290</v>
      </c>
      <c r="J16" s="110">
        <f t="shared" si="6"/>
        <v>20711.907260720003</v>
      </c>
      <c r="K16" s="2">
        <v>30290</v>
      </c>
      <c r="L16" s="109">
        <f t="shared" si="2"/>
        <v>20711.907260720003</v>
      </c>
      <c r="M16" s="2">
        <v>25630</v>
      </c>
      <c r="N16" s="113">
        <f t="shared" si="3"/>
        <v>17525.45998984</v>
      </c>
      <c r="O16" s="2">
        <v>27960</v>
      </c>
      <c r="P16" s="113">
        <f t="shared" si="4"/>
        <v>19118.683625280002</v>
      </c>
      <c r="Q16" s="92" t="s">
        <v>117</v>
      </c>
      <c r="R16" s="88" t="s">
        <v>86</v>
      </c>
      <c r="S16" s="6">
        <v>0.683786968</v>
      </c>
      <c r="T16" s="2">
        <v>31455</v>
      </c>
      <c r="U16" s="115">
        <f t="shared" si="5"/>
        <v>21508.51907844</v>
      </c>
      <c r="V16" s="2">
        <v>27960</v>
      </c>
      <c r="W16" s="113">
        <f t="shared" si="7"/>
        <v>19118.683625280002</v>
      </c>
      <c r="X16" s="2">
        <v>30290</v>
      </c>
      <c r="Y16" s="109">
        <f t="shared" si="8"/>
        <v>20711.907260720003</v>
      </c>
      <c r="Z16" s="2">
        <v>27960</v>
      </c>
      <c r="AA16" s="113">
        <f t="shared" si="9"/>
        <v>19118.683625280002</v>
      </c>
      <c r="AB16" s="2">
        <v>30290</v>
      </c>
      <c r="AC16" s="113">
        <f t="shared" si="10"/>
        <v>20711.907260720003</v>
      </c>
      <c r="AD16" s="2">
        <v>29125</v>
      </c>
      <c r="AE16" s="115">
        <f t="shared" si="11"/>
        <v>19915.295443000003</v>
      </c>
      <c r="AF16" s="139">
        <f>F16+H16+J16+L16+N16+P16+U16+W16+Y16+AA16+AC16+AE16</f>
        <v>236593.70986284007</v>
      </c>
    </row>
    <row r="17" spans="1:32" ht="36" customHeight="1">
      <c r="A17" s="4">
        <v>14</v>
      </c>
      <c r="B17" s="92" t="s">
        <v>118</v>
      </c>
      <c r="C17" s="97" t="s">
        <v>121</v>
      </c>
      <c r="D17" s="6">
        <v>0.683786968</v>
      </c>
      <c r="E17" s="2">
        <v>26795</v>
      </c>
      <c r="F17" s="85">
        <f t="shared" si="0"/>
        <v>18322.07180756</v>
      </c>
      <c r="G17" s="2">
        <v>27960</v>
      </c>
      <c r="H17" s="110">
        <f t="shared" si="1"/>
        <v>19118.683625280002</v>
      </c>
      <c r="I17" s="2">
        <v>30290</v>
      </c>
      <c r="J17" s="110">
        <f t="shared" si="6"/>
        <v>20711.907260720003</v>
      </c>
      <c r="K17" s="2">
        <v>30290</v>
      </c>
      <c r="L17" s="109">
        <f t="shared" si="2"/>
        <v>20711.907260720003</v>
      </c>
      <c r="M17" s="2">
        <v>25630</v>
      </c>
      <c r="N17" s="113">
        <f t="shared" si="3"/>
        <v>17525.45998984</v>
      </c>
      <c r="O17" s="2">
        <v>27960</v>
      </c>
      <c r="P17" s="113">
        <f t="shared" si="4"/>
        <v>19118.683625280002</v>
      </c>
      <c r="Q17" s="92" t="s">
        <v>118</v>
      </c>
      <c r="R17" s="97" t="s">
        <v>121</v>
      </c>
      <c r="S17" s="6">
        <v>0.683786968</v>
      </c>
      <c r="T17" s="2">
        <v>31455</v>
      </c>
      <c r="U17" s="115">
        <f t="shared" si="5"/>
        <v>21508.51907844</v>
      </c>
      <c r="V17" s="2">
        <v>27960</v>
      </c>
      <c r="W17" s="113">
        <f t="shared" si="7"/>
        <v>19118.683625280002</v>
      </c>
      <c r="X17" s="2">
        <v>30290</v>
      </c>
      <c r="Y17" s="109">
        <f t="shared" si="8"/>
        <v>20711.907260720003</v>
      </c>
      <c r="Z17" s="2">
        <v>27960</v>
      </c>
      <c r="AA17" s="113">
        <f t="shared" si="9"/>
        <v>19118.683625280002</v>
      </c>
      <c r="AB17" s="2">
        <v>30290</v>
      </c>
      <c r="AC17" s="113">
        <f t="shared" si="10"/>
        <v>20711.907260720003</v>
      </c>
      <c r="AD17" s="2">
        <v>29125</v>
      </c>
      <c r="AE17" s="115">
        <f t="shared" si="11"/>
        <v>19915.295443000003</v>
      </c>
      <c r="AF17" s="139">
        <f>F17+H17+J17+L17+N17+P17+U17+W17+Y17+AA17+AC17+AE17</f>
        <v>236593.70986284007</v>
      </c>
    </row>
    <row r="18" spans="1:32" ht="36" customHeight="1">
      <c r="A18" s="4">
        <v>15</v>
      </c>
      <c r="B18" s="92" t="s">
        <v>119</v>
      </c>
      <c r="C18" s="88" t="s">
        <v>82</v>
      </c>
      <c r="D18" s="6">
        <v>0.683786968</v>
      </c>
      <c r="E18" s="2">
        <v>28336</v>
      </c>
      <c r="F18" s="85">
        <f t="shared" si="0"/>
        <v>19375.787525248</v>
      </c>
      <c r="G18" s="2">
        <v>29568</v>
      </c>
      <c r="H18" s="110">
        <f t="shared" si="1"/>
        <v>20218.213069824</v>
      </c>
      <c r="I18" s="2">
        <v>32032</v>
      </c>
      <c r="J18" s="110">
        <f t="shared" si="6"/>
        <v>21903.064158976</v>
      </c>
      <c r="K18" s="2">
        <v>32032</v>
      </c>
      <c r="L18" s="109">
        <f t="shared" si="2"/>
        <v>21903.064158976</v>
      </c>
      <c r="M18" s="2">
        <v>27104</v>
      </c>
      <c r="N18" s="113">
        <f t="shared" si="3"/>
        <v>18533.361980672</v>
      </c>
      <c r="O18" s="2">
        <v>29568</v>
      </c>
      <c r="P18" s="113">
        <f t="shared" si="4"/>
        <v>20218.213069824</v>
      </c>
      <c r="Q18" s="92" t="s">
        <v>119</v>
      </c>
      <c r="R18" s="88" t="s">
        <v>82</v>
      </c>
      <c r="S18" s="6">
        <v>0.683786968</v>
      </c>
      <c r="T18" s="2">
        <v>33264</v>
      </c>
      <c r="U18" s="115">
        <f t="shared" si="5"/>
        <v>22745.489703552</v>
      </c>
      <c r="V18" s="2">
        <v>29568</v>
      </c>
      <c r="W18" s="113">
        <f t="shared" si="7"/>
        <v>20218.213069824</v>
      </c>
      <c r="X18" s="2">
        <v>32032</v>
      </c>
      <c r="Y18" s="109">
        <f t="shared" si="8"/>
        <v>21903.064158976</v>
      </c>
      <c r="Z18" s="2">
        <v>29568</v>
      </c>
      <c r="AA18" s="113">
        <f t="shared" si="9"/>
        <v>20218.213069824</v>
      </c>
      <c r="AB18" s="2">
        <v>32032</v>
      </c>
      <c r="AC18" s="113">
        <f t="shared" si="10"/>
        <v>21903.064158976</v>
      </c>
      <c r="AD18" s="2">
        <v>30800</v>
      </c>
      <c r="AE18" s="115">
        <f t="shared" si="11"/>
        <v>21060.638614400003</v>
      </c>
      <c r="AF18" s="139">
        <v>250200.36</v>
      </c>
    </row>
    <row r="19" spans="1:32" s="22" customFormat="1" ht="17.25" customHeight="1" thickBot="1">
      <c r="A19" s="21"/>
      <c r="B19" s="19" t="s">
        <v>7</v>
      </c>
      <c r="C19" s="24"/>
      <c r="D19" s="24"/>
      <c r="E19" s="24">
        <f aca="true" t="shared" si="12" ref="E19:AD19">SUM(E4:E18)</f>
        <v>296804.4</v>
      </c>
      <c r="F19" s="33">
        <v>202950.97</v>
      </c>
      <c r="G19" s="24">
        <f t="shared" si="12"/>
        <v>309779.2</v>
      </c>
      <c r="H19" s="25">
        <v>211822.99</v>
      </c>
      <c r="I19" s="24">
        <f t="shared" si="12"/>
        <v>335728.8</v>
      </c>
      <c r="J19" s="25">
        <f t="shared" si="12"/>
        <v>229566.9782222784</v>
      </c>
      <c r="K19" s="24">
        <f t="shared" si="12"/>
        <v>335728.8</v>
      </c>
      <c r="L19" s="25">
        <f t="shared" si="12"/>
        <v>229566.9782222784</v>
      </c>
      <c r="M19" s="24">
        <f t="shared" si="12"/>
        <v>283829.6</v>
      </c>
      <c r="N19" s="25">
        <v>194078.97</v>
      </c>
      <c r="O19" s="24">
        <f t="shared" si="12"/>
        <v>309779.2</v>
      </c>
      <c r="P19" s="25">
        <v>211822.99</v>
      </c>
      <c r="Q19" s="19" t="s">
        <v>7</v>
      </c>
      <c r="R19" s="24"/>
      <c r="S19" s="24"/>
      <c r="T19" s="24">
        <f t="shared" si="12"/>
        <v>348299.6</v>
      </c>
      <c r="U19" s="107">
        <f t="shared" si="12"/>
        <v>238162.72743961282</v>
      </c>
      <c r="V19" s="24">
        <f t="shared" si="12"/>
        <v>310183.2</v>
      </c>
      <c r="W19" s="25">
        <v>212099.24</v>
      </c>
      <c r="X19" s="24">
        <f t="shared" si="12"/>
        <v>335728.8</v>
      </c>
      <c r="Y19" s="25">
        <f t="shared" si="12"/>
        <v>229566.9782222784</v>
      </c>
      <c r="Z19" s="24">
        <f t="shared" si="12"/>
        <v>309779.2</v>
      </c>
      <c r="AA19" s="25">
        <v>211822.99</v>
      </c>
      <c r="AB19" s="24">
        <f t="shared" si="12"/>
        <v>335728.8</v>
      </c>
      <c r="AC19" s="25">
        <f t="shared" si="12"/>
        <v>229566.9782222784</v>
      </c>
      <c r="AD19" s="24">
        <f t="shared" si="12"/>
        <v>323158</v>
      </c>
      <c r="AE19" s="25">
        <v>220971.2</v>
      </c>
      <c r="AF19" s="176">
        <f>SUM(AF4:AF18)</f>
        <v>2621999.995963168</v>
      </c>
    </row>
  </sheetData>
  <sheetProtection/>
  <mergeCells count="20">
    <mergeCell ref="X2:Y2"/>
    <mergeCell ref="Z2:AA2"/>
    <mergeCell ref="AB2:AC2"/>
    <mergeCell ref="AD2:AE2"/>
    <mergeCell ref="I2:J2"/>
    <mergeCell ref="K2:L2"/>
    <mergeCell ref="M2:N2"/>
    <mergeCell ref="O2:P2"/>
    <mergeCell ref="T2:U2"/>
    <mergeCell ref="V2:W2"/>
    <mergeCell ref="Q2:Q3"/>
    <mergeCell ref="R2:R3"/>
    <mergeCell ref="S2:S3"/>
    <mergeCell ref="AE1:AF1"/>
    <mergeCell ref="A2:A3"/>
    <mergeCell ref="B2:B3"/>
    <mergeCell ref="C2:C3"/>
    <mergeCell ref="D2:D3"/>
    <mergeCell ref="E2:F2"/>
    <mergeCell ref="G2:H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112" zoomScaleSheetLayoutView="112" zoomScalePageLayoutView="0" workbookViewId="0" topLeftCell="C1">
      <selection activeCell="Q22" sqref="Q20:Q22"/>
    </sheetView>
  </sheetViews>
  <sheetFormatPr defaultColWidth="9.140625" defaultRowHeight="12.75"/>
  <cols>
    <col min="1" max="1" width="4.140625" style="0" customWidth="1"/>
    <col min="2" max="2" width="28.00390625" style="20" customWidth="1"/>
    <col min="3" max="3" width="15.140625" style="8" customWidth="1"/>
    <col min="4" max="6" width="9.7109375" style="8" customWidth="1"/>
    <col min="7" max="7" width="10.00390625" style="8" customWidth="1"/>
    <col min="8" max="8" width="9.140625" style="8" customWidth="1"/>
    <col min="9" max="10" width="9.421875" style="0" customWidth="1"/>
    <col min="11" max="12" width="9.140625" style="0" customWidth="1"/>
    <col min="13" max="13" width="9.00390625" style="0" customWidth="1"/>
    <col min="14" max="14" width="9.7109375" style="0" customWidth="1"/>
    <col min="15" max="15" width="9.421875" style="0" customWidth="1"/>
    <col min="16" max="16" width="10.8515625" style="0" customWidth="1"/>
    <col min="17" max="17" width="11.140625" style="26" customWidth="1"/>
    <col min="18" max="18" width="8.421875" style="0" customWidth="1"/>
    <col min="19" max="19" width="7.8515625" style="26" customWidth="1"/>
    <col min="20" max="20" width="7.8515625" style="0" customWidth="1"/>
    <col min="21" max="21" width="7.28125" style="26" customWidth="1"/>
    <col min="22" max="22" width="8.00390625" style="0" customWidth="1"/>
    <col min="23" max="23" width="7.421875" style="26" customWidth="1"/>
  </cols>
  <sheetData>
    <row r="1" spans="1:16" ht="36.75" customHeight="1" thickBot="1">
      <c r="A1" s="86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 t="s">
        <v>51</v>
      </c>
      <c r="O1" s="190" t="s">
        <v>52</v>
      </c>
      <c r="P1" s="190"/>
    </row>
    <row r="2" spans="1:23" ht="23.25" customHeight="1">
      <c r="A2" s="211" t="s">
        <v>0</v>
      </c>
      <c r="B2" s="196" t="s">
        <v>1</v>
      </c>
      <c r="C2" s="247" t="s">
        <v>28</v>
      </c>
      <c r="D2" s="247" t="s">
        <v>44</v>
      </c>
      <c r="E2" s="247" t="s">
        <v>45</v>
      </c>
      <c r="F2" s="247" t="s">
        <v>46</v>
      </c>
      <c r="G2" s="247" t="s">
        <v>47</v>
      </c>
      <c r="H2" s="247" t="s">
        <v>48</v>
      </c>
      <c r="I2" s="247" t="s">
        <v>33</v>
      </c>
      <c r="J2" s="247" t="s">
        <v>34</v>
      </c>
      <c r="K2" s="247" t="s">
        <v>35</v>
      </c>
      <c r="L2" s="247" t="s">
        <v>36</v>
      </c>
      <c r="M2" s="247" t="s">
        <v>37</v>
      </c>
      <c r="N2" s="247" t="s">
        <v>38</v>
      </c>
      <c r="O2" s="247" t="s">
        <v>39</v>
      </c>
      <c r="P2" s="249" t="s">
        <v>43</v>
      </c>
      <c r="Q2"/>
      <c r="S2"/>
      <c r="U2"/>
      <c r="W2"/>
    </row>
    <row r="3" spans="1:23" ht="27.75" customHeight="1">
      <c r="A3" s="212"/>
      <c r="B3" s="19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1"/>
      <c r="Q3"/>
      <c r="S3"/>
      <c r="U3"/>
      <c r="W3"/>
    </row>
    <row r="4" spans="1:23" ht="30.75" customHeight="1">
      <c r="A4" s="3" t="s">
        <v>18</v>
      </c>
      <c r="B4" s="11" t="s">
        <v>2</v>
      </c>
      <c r="C4" s="9" t="s">
        <v>31</v>
      </c>
      <c r="D4" s="11">
        <v>17310.83</v>
      </c>
      <c r="E4" s="11">
        <v>18999.7</v>
      </c>
      <c r="F4" s="11">
        <v>21110.78</v>
      </c>
      <c r="G4" s="11">
        <v>20477.45</v>
      </c>
      <c r="H4" s="11">
        <v>20688.56</v>
      </c>
      <c r="I4" s="59">
        <v>20266.35</v>
      </c>
      <c r="J4" s="84">
        <v>20899.67</v>
      </c>
      <c r="K4" s="59">
        <v>21216.33</v>
      </c>
      <c r="L4" s="84">
        <v>20477.45</v>
      </c>
      <c r="M4" s="59">
        <v>20899.67</v>
      </c>
      <c r="N4" s="84">
        <v>20477.45</v>
      </c>
      <c r="O4" s="59">
        <v>21321.88</v>
      </c>
      <c r="P4" s="41">
        <f>SUM(D4:O4)</f>
        <v>244146.12</v>
      </c>
      <c r="Q4"/>
      <c r="S4"/>
      <c r="U4"/>
      <c r="W4"/>
    </row>
    <row r="5" spans="1:23" ht="41.25" customHeight="1">
      <c r="A5" s="3" t="s">
        <v>17</v>
      </c>
      <c r="B5" s="17" t="s">
        <v>16</v>
      </c>
      <c r="C5" s="6" t="s">
        <v>32</v>
      </c>
      <c r="D5" s="59">
        <v>14566.44</v>
      </c>
      <c r="E5" s="59">
        <v>15199.76</v>
      </c>
      <c r="F5" s="59">
        <v>16466.4</v>
      </c>
      <c r="G5" s="59">
        <v>16466.4</v>
      </c>
      <c r="H5" s="59">
        <v>14777.54</v>
      </c>
      <c r="I5" s="59">
        <v>15621.97</v>
      </c>
      <c r="J5" s="84">
        <v>17099.73</v>
      </c>
      <c r="K5" s="59">
        <v>16044.19</v>
      </c>
      <c r="L5" s="84">
        <v>16466.4</v>
      </c>
      <c r="M5" s="59">
        <v>15621.97</v>
      </c>
      <c r="N5" s="84">
        <v>16466.4</v>
      </c>
      <c r="O5" s="59">
        <v>15833.08</v>
      </c>
      <c r="P5" s="41">
        <f aca="true" t="shared" si="0" ref="P5:P20">SUM(D5:O5)</f>
        <v>190630.28</v>
      </c>
      <c r="Q5"/>
      <c r="S5"/>
      <c r="U5"/>
      <c r="W5"/>
    </row>
    <row r="6" spans="1:23" ht="30.75" customHeight="1">
      <c r="A6" s="3" t="s">
        <v>19</v>
      </c>
      <c r="B6" s="11" t="s">
        <v>111</v>
      </c>
      <c r="C6" s="6" t="s">
        <v>30</v>
      </c>
      <c r="D6" s="59">
        <v>9710.96</v>
      </c>
      <c r="E6" s="59">
        <v>10133.17</v>
      </c>
      <c r="F6" s="59">
        <v>10977.6</v>
      </c>
      <c r="G6" s="59">
        <v>10977.6</v>
      </c>
      <c r="H6" s="59">
        <v>9288.74</v>
      </c>
      <c r="I6" s="59">
        <v>10133.17</v>
      </c>
      <c r="J6" s="84">
        <v>11399.82</v>
      </c>
      <c r="K6" s="59">
        <v>10133.17</v>
      </c>
      <c r="L6" s="84">
        <v>10977.6</v>
      </c>
      <c r="M6" s="59">
        <v>10133.17</v>
      </c>
      <c r="N6" s="84">
        <v>10977.6</v>
      </c>
      <c r="O6" s="59">
        <v>10555.39</v>
      </c>
      <c r="P6" s="41">
        <f t="shared" si="0"/>
        <v>125397.99</v>
      </c>
      <c r="Q6"/>
      <c r="S6"/>
      <c r="U6"/>
      <c r="W6"/>
    </row>
    <row r="7" spans="1:23" ht="29.25" customHeight="1">
      <c r="A7" s="3" t="s">
        <v>20</v>
      </c>
      <c r="B7" s="11" t="s">
        <v>8</v>
      </c>
      <c r="C7" s="6" t="s">
        <v>32</v>
      </c>
      <c r="D7" s="59">
        <v>17944.16</v>
      </c>
      <c r="E7" s="59">
        <v>16888.62</v>
      </c>
      <c r="F7" s="59">
        <v>18577.48</v>
      </c>
      <c r="G7" s="59">
        <v>22799.64</v>
      </c>
      <c r="H7" s="59">
        <v>23221.85</v>
      </c>
      <c r="I7" s="59">
        <v>22799.64</v>
      </c>
      <c r="J7" s="84">
        <v>23432.96</v>
      </c>
      <c r="K7" s="59">
        <v>24277.39</v>
      </c>
      <c r="L7" s="84">
        <v>22799.64</v>
      </c>
      <c r="M7" s="59">
        <v>23221.85</v>
      </c>
      <c r="N7" s="84">
        <v>18155.27</v>
      </c>
      <c r="O7" s="59">
        <v>18366.37</v>
      </c>
      <c r="P7" s="41">
        <f t="shared" si="0"/>
        <v>252484.87</v>
      </c>
      <c r="Q7"/>
      <c r="S7"/>
      <c r="U7"/>
      <c r="W7"/>
    </row>
    <row r="8" spans="1:23" ht="30.75" customHeight="1">
      <c r="A8" s="3" t="s">
        <v>21</v>
      </c>
      <c r="B8" s="17" t="s">
        <v>12</v>
      </c>
      <c r="C8" s="52" t="s">
        <v>107</v>
      </c>
      <c r="D8" s="59">
        <v>9710.96</v>
      </c>
      <c r="E8" s="59">
        <v>10133.17</v>
      </c>
      <c r="F8" s="59">
        <v>10977.6</v>
      </c>
      <c r="G8" s="59">
        <v>10977.6</v>
      </c>
      <c r="H8" s="59">
        <v>9288.74</v>
      </c>
      <c r="I8" s="59">
        <v>10133.17</v>
      </c>
      <c r="J8" s="84">
        <v>11399.82</v>
      </c>
      <c r="K8" s="59">
        <v>10133.17</v>
      </c>
      <c r="L8" s="84">
        <v>10977.6</v>
      </c>
      <c r="M8" s="59">
        <v>10133.17</v>
      </c>
      <c r="N8" s="84">
        <v>10977.6</v>
      </c>
      <c r="O8" s="59">
        <v>10555.39</v>
      </c>
      <c r="P8" s="41">
        <f t="shared" si="0"/>
        <v>125397.99</v>
      </c>
      <c r="Q8"/>
      <c r="S8"/>
      <c r="U8"/>
      <c r="W8"/>
    </row>
    <row r="9" spans="1:23" ht="30.75" customHeight="1">
      <c r="A9" s="3" t="s">
        <v>22</v>
      </c>
      <c r="B9" s="17" t="s">
        <v>13</v>
      </c>
      <c r="C9" s="6" t="s">
        <v>30</v>
      </c>
      <c r="D9" s="59">
        <v>13088.68</v>
      </c>
      <c r="E9" s="59">
        <v>11822.03</v>
      </c>
      <c r="F9" s="59">
        <v>13088.68</v>
      </c>
      <c r="G9" s="59">
        <v>12666.47</v>
      </c>
      <c r="H9" s="59">
        <v>13088.68</v>
      </c>
      <c r="I9" s="59">
        <v>12666.47</v>
      </c>
      <c r="J9" s="84">
        <v>13088.68</v>
      </c>
      <c r="K9" s="59">
        <v>13088.68</v>
      </c>
      <c r="L9" s="84">
        <v>12666.47</v>
      </c>
      <c r="M9" s="59">
        <v>13088.68</v>
      </c>
      <c r="N9" s="84">
        <v>12666.47</v>
      </c>
      <c r="O9" s="59">
        <v>13088.68</v>
      </c>
      <c r="P9" s="41">
        <f t="shared" si="0"/>
        <v>154108.66999999998</v>
      </c>
      <c r="Q9"/>
      <c r="S9"/>
      <c r="U9"/>
      <c r="W9"/>
    </row>
    <row r="10" spans="1:23" ht="30.75" customHeight="1">
      <c r="A10" s="3" t="s">
        <v>23</v>
      </c>
      <c r="B10" s="17" t="s">
        <v>14</v>
      </c>
      <c r="C10" s="6" t="s">
        <v>30</v>
      </c>
      <c r="D10" s="59">
        <v>13088.68</v>
      </c>
      <c r="E10" s="59">
        <v>11822.03</v>
      </c>
      <c r="F10" s="59">
        <v>13088.68</v>
      </c>
      <c r="G10" s="59">
        <v>12666.47</v>
      </c>
      <c r="H10" s="59">
        <v>13088.68</v>
      </c>
      <c r="I10" s="59">
        <v>12666.47</v>
      </c>
      <c r="J10" s="84">
        <v>13088.68</v>
      </c>
      <c r="K10" s="59">
        <v>13088.68</v>
      </c>
      <c r="L10" s="84">
        <v>12666.47</v>
      </c>
      <c r="M10" s="59">
        <v>13088.68</v>
      </c>
      <c r="N10" s="84">
        <v>12666.47</v>
      </c>
      <c r="O10" s="59">
        <v>13088.68</v>
      </c>
      <c r="P10" s="41">
        <f t="shared" si="0"/>
        <v>154108.66999999998</v>
      </c>
      <c r="Q10"/>
      <c r="S10"/>
      <c r="U10"/>
      <c r="W10"/>
    </row>
    <row r="11" spans="1:23" ht="30.75" customHeight="1">
      <c r="A11" s="3" t="s">
        <v>24</v>
      </c>
      <c r="B11" s="11" t="s">
        <v>3</v>
      </c>
      <c r="C11" s="52" t="s">
        <v>62</v>
      </c>
      <c r="D11" s="59">
        <v>8866.52</v>
      </c>
      <c r="E11" s="59">
        <v>8022.09</v>
      </c>
      <c r="F11" s="59">
        <v>8655.42</v>
      </c>
      <c r="G11" s="59">
        <v>8655.42</v>
      </c>
      <c r="H11" s="59">
        <v>7388.77</v>
      </c>
      <c r="I11" s="59">
        <v>8022.09</v>
      </c>
      <c r="J11" s="84">
        <v>9077.63</v>
      </c>
      <c r="K11" s="59">
        <v>7916.54</v>
      </c>
      <c r="L11" s="84">
        <v>8655.42</v>
      </c>
      <c r="M11" s="59">
        <v>8022.09</v>
      </c>
      <c r="N11" s="84">
        <v>8655.42</v>
      </c>
      <c r="O11" s="59">
        <v>8233.2</v>
      </c>
      <c r="P11" s="41">
        <f t="shared" si="0"/>
        <v>100170.60999999999</v>
      </c>
      <c r="Q11"/>
      <c r="S11"/>
      <c r="U11"/>
      <c r="W11"/>
    </row>
    <row r="12" spans="1:23" ht="35.25" customHeight="1">
      <c r="A12" s="3" t="s">
        <v>25</v>
      </c>
      <c r="B12" s="11" t="s">
        <v>108</v>
      </c>
      <c r="C12" s="6" t="s">
        <v>30</v>
      </c>
      <c r="D12" s="59">
        <v>19633.02</v>
      </c>
      <c r="E12" s="59">
        <v>17733.05</v>
      </c>
      <c r="F12" s="59">
        <v>19633.02</v>
      </c>
      <c r="G12" s="59">
        <v>18999.7</v>
      </c>
      <c r="H12" s="59">
        <v>19633.02</v>
      </c>
      <c r="I12" s="59">
        <v>18999.7</v>
      </c>
      <c r="J12" s="84">
        <v>19633.02</v>
      </c>
      <c r="K12" s="59">
        <v>19633.02</v>
      </c>
      <c r="L12" s="84">
        <v>18999.7</v>
      </c>
      <c r="M12" s="59">
        <v>19633.02</v>
      </c>
      <c r="N12" s="84">
        <v>18999.7</v>
      </c>
      <c r="O12" s="59">
        <v>19633.02</v>
      </c>
      <c r="P12" s="41">
        <f t="shared" si="0"/>
        <v>231162.99</v>
      </c>
      <c r="Q12"/>
      <c r="S12"/>
      <c r="U12"/>
      <c r="W12"/>
    </row>
    <row r="13" spans="1:23" ht="35.25" customHeight="1">
      <c r="A13" s="3" t="s">
        <v>26</v>
      </c>
      <c r="B13" s="11" t="s">
        <v>59</v>
      </c>
      <c r="C13" s="52" t="s">
        <v>62</v>
      </c>
      <c r="D13" s="59">
        <v>3377.72</v>
      </c>
      <c r="E13" s="59">
        <v>5066.59</v>
      </c>
      <c r="F13" s="59">
        <v>5699.91</v>
      </c>
      <c r="G13" s="59">
        <v>5488.8</v>
      </c>
      <c r="H13" s="59">
        <v>5699.91</v>
      </c>
      <c r="I13" s="59">
        <v>5488.8</v>
      </c>
      <c r="J13" s="84">
        <v>5488.8</v>
      </c>
      <c r="K13" s="59">
        <v>5911.02</v>
      </c>
      <c r="L13" s="84">
        <v>5488.8</v>
      </c>
      <c r="M13" s="59">
        <v>5699.91</v>
      </c>
      <c r="N13" s="84">
        <v>5488.8</v>
      </c>
      <c r="O13" s="59">
        <v>5911.02</v>
      </c>
      <c r="P13" s="41">
        <f t="shared" si="0"/>
        <v>64810.080000000016</v>
      </c>
      <c r="Q13"/>
      <c r="S13"/>
      <c r="U13"/>
      <c r="W13"/>
    </row>
    <row r="14" spans="1:23" ht="35.25" customHeight="1">
      <c r="A14" s="3">
        <v>11</v>
      </c>
      <c r="B14" s="11" t="s">
        <v>109</v>
      </c>
      <c r="C14" s="52" t="s">
        <v>107</v>
      </c>
      <c r="D14" s="59">
        <v>8233.2</v>
      </c>
      <c r="E14" s="59">
        <v>10133.17</v>
      </c>
      <c r="F14" s="59">
        <v>11188.71</v>
      </c>
      <c r="G14" s="59">
        <v>10977.6</v>
      </c>
      <c r="H14" s="59">
        <v>10344.28</v>
      </c>
      <c r="I14" s="59">
        <v>10555.39</v>
      </c>
      <c r="J14" s="84">
        <v>11188.71</v>
      </c>
      <c r="K14" s="59">
        <v>10977.6</v>
      </c>
      <c r="L14" s="84">
        <v>10977.6</v>
      </c>
      <c r="M14" s="59">
        <v>10766.5</v>
      </c>
      <c r="N14" s="84">
        <v>10977.6</v>
      </c>
      <c r="O14" s="59">
        <v>11188.71</v>
      </c>
      <c r="P14" s="41">
        <f t="shared" si="0"/>
        <v>127509.07</v>
      </c>
      <c r="Q14"/>
      <c r="S14"/>
      <c r="U14"/>
      <c r="W14"/>
    </row>
    <row r="15" spans="1:23" ht="27" customHeight="1">
      <c r="A15" s="3">
        <v>12</v>
      </c>
      <c r="B15" s="11" t="s">
        <v>5</v>
      </c>
      <c r="C15" s="9" t="s">
        <v>31</v>
      </c>
      <c r="D15" s="11">
        <v>9710.96</v>
      </c>
      <c r="E15" s="11">
        <v>10133.17</v>
      </c>
      <c r="F15" s="11">
        <v>10977.6</v>
      </c>
      <c r="G15" s="11">
        <v>16466.4</v>
      </c>
      <c r="H15" s="11">
        <v>15199.76</v>
      </c>
      <c r="I15" s="59">
        <v>15833.08</v>
      </c>
      <c r="J15" s="84">
        <v>17099.73</v>
      </c>
      <c r="K15" s="59">
        <v>16466.4</v>
      </c>
      <c r="L15" s="84">
        <v>16466.4</v>
      </c>
      <c r="M15" s="59">
        <v>15833.08</v>
      </c>
      <c r="N15" s="84">
        <v>10977.6</v>
      </c>
      <c r="O15" s="59">
        <v>10555.39</v>
      </c>
      <c r="P15" s="41">
        <f t="shared" si="0"/>
        <v>165719.57</v>
      </c>
      <c r="Q15"/>
      <c r="S15"/>
      <c r="U15"/>
      <c r="W15"/>
    </row>
    <row r="16" spans="1:23" ht="29.25" customHeight="1">
      <c r="A16" s="3">
        <v>13</v>
      </c>
      <c r="B16" s="17" t="s">
        <v>6</v>
      </c>
      <c r="C16" s="6" t="s">
        <v>30</v>
      </c>
      <c r="D16" s="59">
        <v>1688.86</v>
      </c>
      <c r="E16" s="59">
        <v>844.43</v>
      </c>
      <c r="F16" s="59">
        <v>1055.54</v>
      </c>
      <c r="G16" s="59">
        <v>844.43</v>
      </c>
      <c r="H16" s="59">
        <v>1899.97</v>
      </c>
      <c r="I16" s="59">
        <v>1266.65</v>
      </c>
      <c r="J16" s="84">
        <v>844.43</v>
      </c>
      <c r="K16" s="59">
        <v>1477.75</v>
      </c>
      <c r="L16" s="84">
        <v>844.43</v>
      </c>
      <c r="M16" s="59">
        <v>1477.75</v>
      </c>
      <c r="N16" s="84">
        <v>844.43</v>
      </c>
      <c r="O16" s="59">
        <v>1266.65</v>
      </c>
      <c r="P16" s="41">
        <f t="shared" si="0"/>
        <v>14355.320000000002</v>
      </c>
      <c r="Q16"/>
      <c r="S16"/>
      <c r="U16"/>
      <c r="W16"/>
    </row>
    <row r="17" spans="1:23" ht="29.25" customHeight="1">
      <c r="A17" s="4">
        <v>14</v>
      </c>
      <c r="B17" s="17" t="s">
        <v>15</v>
      </c>
      <c r="C17" s="9" t="s">
        <v>31</v>
      </c>
      <c r="D17" s="32">
        <v>17944.16</v>
      </c>
      <c r="E17" s="32">
        <v>16888.62</v>
      </c>
      <c r="F17" s="32">
        <v>18577.48</v>
      </c>
      <c r="G17" s="32">
        <v>12666.47</v>
      </c>
      <c r="H17" s="32">
        <v>13088.68</v>
      </c>
      <c r="I17" s="59">
        <v>12666.47</v>
      </c>
      <c r="J17" s="84">
        <v>13088.68</v>
      </c>
      <c r="K17" s="59">
        <v>13088.68</v>
      </c>
      <c r="L17" s="84">
        <v>12666.47</v>
      </c>
      <c r="M17" s="32">
        <v>13088.68</v>
      </c>
      <c r="N17" s="84">
        <v>18155.27</v>
      </c>
      <c r="O17" s="59">
        <v>18366.37</v>
      </c>
      <c r="P17" s="41">
        <f t="shared" si="0"/>
        <v>180286.02999999997</v>
      </c>
      <c r="Q17"/>
      <c r="S17"/>
      <c r="U17"/>
      <c r="W17"/>
    </row>
    <row r="18" spans="1:23" ht="34.5" customHeight="1">
      <c r="A18" s="4">
        <v>15</v>
      </c>
      <c r="B18" s="11" t="s">
        <v>110</v>
      </c>
      <c r="C18" s="52" t="s">
        <v>107</v>
      </c>
      <c r="D18" s="32">
        <v>24488.5</v>
      </c>
      <c r="E18" s="32">
        <v>22799.64</v>
      </c>
      <c r="F18" s="32">
        <v>25121.82</v>
      </c>
      <c r="G18" s="32">
        <v>24488.5</v>
      </c>
      <c r="H18" s="32">
        <v>24277.39</v>
      </c>
      <c r="I18" s="59">
        <v>24066.28</v>
      </c>
      <c r="J18" s="84">
        <v>25332.93</v>
      </c>
      <c r="K18" s="59">
        <v>24699.61</v>
      </c>
      <c r="L18" s="84">
        <v>24488.5</v>
      </c>
      <c r="M18" s="32">
        <v>24699.61</v>
      </c>
      <c r="N18" s="84">
        <v>24488.5</v>
      </c>
      <c r="O18" s="59">
        <v>24910.71</v>
      </c>
      <c r="P18" s="41">
        <f t="shared" si="0"/>
        <v>293861.99</v>
      </c>
      <c r="Q18" t="s">
        <v>42</v>
      </c>
      <c r="S18"/>
      <c r="U18"/>
      <c r="W18"/>
    </row>
    <row r="19" spans="1:23" ht="31.5" customHeight="1">
      <c r="A19" s="4">
        <v>16</v>
      </c>
      <c r="B19" s="18" t="s">
        <v>9</v>
      </c>
      <c r="C19" s="52" t="s">
        <v>62</v>
      </c>
      <c r="D19" s="84">
        <v>0</v>
      </c>
      <c r="E19" s="84">
        <v>0</v>
      </c>
      <c r="F19" s="84">
        <v>0</v>
      </c>
      <c r="G19" s="59">
        <v>20266.34</v>
      </c>
      <c r="H19" s="59">
        <v>20266.34</v>
      </c>
      <c r="I19" s="59">
        <v>20266.34</v>
      </c>
      <c r="J19" s="84">
        <v>21110.78</v>
      </c>
      <c r="K19" s="32">
        <v>20266.34</v>
      </c>
      <c r="L19" s="84">
        <v>20266.34</v>
      </c>
      <c r="M19" s="32">
        <v>21110.78</v>
      </c>
      <c r="N19" s="84">
        <v>0</v>
      </c>
      <c r="O19" s="84">
        <v>0</v>
      </c>
      <c r="P19" s="41">
        <f t="shared" si="0"/>
        <v>143553.26</v>
      </c>
      <c r="Q19"/>
      <c r="S19"/>
      <c r="U19"/>
      <c r="W19"/>
    </row>
    <row r="20" spans="1:23" ht="31.5" customHeight="1">
      <c r="A20" s="4">
        <v>17</v>
      </c>
      <c r="B20" s="18" t="s">
        <v>10</v>
      </c>
      <c r="C20" s="7" t="s">
        <v>30</v>
      </c>
      <c r="D20" s="85">
        <v>0</v>
      </c>
      <c r="E20" s="85">
        <v>0</v>
      </c>
      <c r="F20" s="85">
        <v>0</v>
      </c>
      <c r="G20" s="32">
        <v>30399.52</v>
      </c>
      <c r="H20" s="32">
        <v>30399.52</v>
      </c>
      <c r="I20" s="59">
        <v>30399.52</v>
      </c>
      <c r="J20" s="84">
        <v>31666.16</v>
      </c>
      <c r="K20" s="32">
        <v>30399.52</v>
      </c>
      <c r="L20" s="84">
        <v>30399.52</v>
      </c>
      <c r="M20" s="32">
        <v>31666.16</v>
      </c>
      <c r="N20" s="84">
        <v>0</v>
      </c>
      <c r="O20" s="84">
        <v>0</v>
      </c>
      <c r="P20" s="41">
        <f t="shared" si="0"/>
        <v>215329.91999999998</v>
      </c>
      <c r="Q20"/>
      <c r="S20"/>
      <c r="U20"/>
      <c r="W20"/>
    </row>
    <row r="21" spans="1:23" ht="30.75" customHeight="1" hidden="1">
      <c r="A21" s="4"/>
      <c r="B21" s="18"/>
      <c r="C21" s="7"/>
      <c r="D21" s="7"/>
      <c r="E21" s="7"/>
      <c r="F21" s="7"/>
      <c r="G21" s="7"/>
      <c r="H21" s="7"/>
      <c r="I21" s="1"/>
      <c r="J21" s="2"/>
      <c r="K21" s="2"/>
      <c r="L21" s="1"/>
      <c r="M21" s="2"/>
      <c r="N21" s="1"/>
      <c r="O21" s="1"/>
      <c r="P21" s="1"/>
      <c r="Q21"/>
      <c r="S21"/>
      <c r="U21"/>
      <c r="W21"/>
    </row>
    <row r="22" spans="1:17" s="22" customFormat="1" ht="13.5" thickBot="1">
      <c r="A22" s="21"/>
      <c r="B22" s="19" t="s">
        <v>7</v>
      </c>
      <c r="C22" s="24"/>
      <c r="D22" s="24">
        <f>SUM(D4:D21)</f>
        <v>189363.65</v>
      </c>
      <c r="E22" s="24">
        <f aca="true" t="shared" si="1" ref="E22:O22">SUM(E4:E21)</f>
        <v>186619.24</v>
      </c>
      <c r="F22" s="24">
        <f t="shared" si="1"/>
        <v>205196.72000000003</v>
      </c>
      <c r="G22" s="24">
        <f t="shared" si="1"/>
        <v>256284.80999999997</v>
      </c>
      <c r="H22" s="24">
        <f t="shared" si="1"/>
        <v>251640.43</v>
      </c>
      <c r="I22" s="24">
        <f t="shared" si="1"/>
        <v>251851.55999999994</v>
      </c>
      <c r="J22" s="24">
        <f t="shared" si="1"/>
        <v>264940.2299999999</v>
      </c>
      <c r="K22" s="24">
        <f t="shared" si="1"/>
        <v>258818.08999999997</v>
      </c>
      <c r="L22" s="24">
        <f t="shared" si="1"/>
        <v>256284.80999999997</v>
      </c>
      <c r="M22" s="24">
        <f t="shared" si="1"/>
        <v>258184.76999999996</v>
      </c>
      <c r="N22" s="25">
        <f t="shared" si="1"/>
        <v>200974.58</v>
      </c>
      <c r="O22" s="25">
        <f t="shared" si="1"/>
        <v>202874.53999999998</v>
      </c>
      <c r="P22" s="53">
        <f>SUM(D22:O22)</f>
        <v>2783033.43</v>
      </c>
      <c r="Q22" s="34"/>
    </row>
    <row r="23" ht="12.75">
      <c r="P23" s="55"/>
    </row>
  </sheetData>
  <sheetProtection/>
  <mergeCells count="17">
    <mergeCell ref="P2:P3"/>
    <mergeCell ref="J2:J3"/>
    <mergeCell ref="K2:K3"/>
    <mergeCell ref="L2:L3"/>
    <mergeCell ref="M2:M3"/>
    <mergeCell ref="N2:N3"/>
    <mergeCell ref="O2:O3"/>
    <mergeCell ref="O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9448818897637796" right="0.9448818897637796" top="0.984251968503937" bottom="0.3937007874015748" header="0.5118110236220472" footer="0.5118110236220472"/>
  <pageSetup horizontalDpi="600" verticalDpi="600" orientation="landscape" paperSize="9" scale="74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2021-04-22T12:19:07Z</cp:lastPrinted>
  <dcterms:created xsi:type="dcterms:W3CDTF">1996-10-08T23:32:33Z</dcterms:created>
  <dcterms:modified xsi:type="dcterms:W3CDTF">2021-04-22T12:23:49Z</dcterms:modified>
  <cp:category/>
  <cp:version/>
  <cp:contentType/>
  <cp:contentStatus/>
</cp:coreProperties>
</file>