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4370" windowHeight="6645" tabRatio="500"/>
  </bookViews>
  <sheets>
    <sheet name="фінплан 24" sheetId="10" r:id="rId1"/>
  </sheets>
  <definedNames>
    <definedName name="Print_Area" localSheetId="0">'фінплан 24'!$A$1:$J$126</definedName>
    <definedName name="Print_Titles" localSheetId="0">'фінплан 24'!$33:$34</definedName>
  </definedNames>
  <calcPr calcId="152511" iterateDelta="1E-4"/>
</workbook>
</file>

<file path=xl/calcChain.xml><?xml version="1.0" encoding="utf-8"?>
<calcChain xmlns="http://schemas.openxmlformats.org/spreadsheetml/2006/main">
  <c r="J40" i="10" l="1"/>
  <c r="J45" i="10" s="1"/>
  <c r="F41" i="10"/>
  <c r="C45" i="10"/>
  <c r="D45" i="10"/>
  <c r="E45" i="10"/>
  <c r="E56" i="10" s="1"/>
  <c r="E57" i="10" s="1"/>
  <c r="E78" i="10" s="1"/>
  <c r="F45" i="10"/>
  <c r="G45" i="10"/>
  <c r="G56" i="10" s="1"/>
  <c r="G57" i="10" s="1"/>
  <c r="H45" i="10"/>
  <c r="I45" i="10"/>
  <c r="I56" i="10" s="1"/>
  <c r="I57" i="10" s="1"/>
  <c r="C46" i="10"/>
  <c r="D46" i="10"/>
  <c r="E46" i="10"/>
  <c r="G46" i="10"/>
  <c r="H46" i="10"/>
  <c r="I46" i="10"/>
  <c r="J46" i="10"/>
  <c r="F47" i="10"/>
  <c r="F46" i="10" s="1"/>
  <c r="D50" i="10"/>
  <c r="E50" i="10"/>
  <c r="F50" i="10"/>
  <c r="C51" i="10"/>
  <c r="C50" i="10" s="1"/>
  <c r="F51" i="10"/>
  <c r="D56" i="10"/>
  <c r="H56" i="10"/>
  <c r="D57" i="10"/>
  <c r="H57" i="10"/>
  <c r="H78" i="10" s="1"/>
  <c r="H80" i="10" s="1"/>
  <c r="C60" i="10"/>
  <c r="D60" i="10"/>
  <c r="G60" i="10"/>
  <c r="F60" i="10" s="1"/>
  <c r="F74" i="10" s="1"/>
  <c r="H60" i="10"/>
  <c r="I60" i="10"/>
  <c r="I74" i="10" s="1"/>
  <c r="F62" i="10"/>
  <c r="E65" i="10"/>
  <c r="J65" i="10"/>
  <c r="J60" i="10" s="1"/>
  <c r="F70" i="10"/>
  <c r="F71" i="10"/>
  <c r="C74" i="10"/>
  <c r="D74" i="10"/>
  <c r="E74" i="10"/>
  <c r="H74" i="10"/>
  <c r="F76" i="10"/>
  <c r="H76" i="10"/>
  <c r="E77" i="10"/>
  <c r="G77" i="10"/>
  <c r="H77" i="10"/>
  <c r="I77" i="10"/>
  <c r="D80" i="10"/>
  <c r="F81" i="10"/>
  <c r="F82" i="10"/>
  <c r="D86" i="10"/>
  <c r="D84" i="10" s="1"/>
  <c r="D109" i="10"/>
  <c r="E110" i="10"/>
  <c r="E109" i="10" s="1"/>
  <c r="G110" i="10"/>
  <c r="F110" i="10" s="1"/>
  <c r="H110" i="10"/>
  <c r="H109" i="10" s="1"/>
  <c r="I110" i="10"/>
  <c r="I109" i="10" s="1"/>
  <c r="J110" i="10"/>
  <c r="J109" i="10" s="1"/>
  <c r="F111" i="10"/>
  <c r="E112" i="10"/>
  <c r="F112" i="10"/>
  <c r="C117" i="10"/>
  <c r="D117" i="10"/>
  <c r="E117" i="10"/>
  <c r="G117" i="10"/>
  <c r="H117" i="10"/>
  <c r="I117" i="10"/>
  <c r="J117" i="10"/>
  <c r="F118" i="10"/>
  <c r="F119" i="10"/>
  <c r="F117" i="10" s="1"/>
  <c r="F77" i="10" l="1"/>
  <c r="F56" i="10"/>
  <c r="F57" i="10" s="1"/>
  <c r="F78" i="10" s="1"/>
  <c r="F80" i="10" s="1"/>
  <c r="F86" i="10" s="1"/>
  <c r="F84" i="10" s="1"/>
  <c r="I78" i="10"/>
  <c r="I80" i="10" s="1"/>
  <c r="C56" i="10"/>
  <c r="C57" i="10" s="1"/>
  <c r="C77" i="10" s="1"/>
  <c r="C80" i="10" s="1"/>
  <c r="J56" i="10"/>
  <c r="J57" i="10" s="1"/>
  <c r="J76" i="10"/>
  <c r="J77" i="10"/>
  <c r="J74" i="10"/>
  <c r="G109" i="10"/>
  <c r="F109" i="10" s="1"/>
  <c r="I76" i="10"/>
  <c r="G76" i="10"/>
  <c r="E76" i="10"/>
  <c r="G74" i="10"/>
  <c r="G78" i="10" s="1"/>
  <c r="G80" i="10" s="1"/>
  <c r="J78" i="10" l="1"/>
  <c r="J80" i="10" s="1"/>
</calcChain>
</file>

<file path=xl/sharedStrings.xml><?xml version="1.0" encoding="utf-8"?>
<sst xmlns="http://schemas.openxmlformats.org/spreadsheetml/2006/main" count="226" uniqueCount="225">
  <si>
    <t>ПОГОДЖЕНО ____________________________</t>
  </si>
  <si>
    <t>Додаток 1</t>
  </si>
  <si>
    <t>Начальник Управління житлово-комунального господарства</t>
  </si>
  <si>
    <t>до Порядку складання, затвердження та контролю за виконанням</t>
  </si>
  <si>
    <t>фінансових планів  комунальних підприємств</t>
  </si>
  <si>
    <t xml:space="preserve">                                       Тарс ФІЦАК</t>
  </si>
  <si>
    <t>міської ради</t>
  </si>
  <si>
    <t>"____" ________________ 2024 р.</t>
  </si>
  <si>
    <t>ЗАТВЕРДЖЕНО_______________________</t>
  </si>
  <si>
    <t xml:space="preserve">Рішенням виконавчого комітету 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</si>
  <si>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</si>
  <si>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</si>
  <si>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</si>
  <si>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</si>
  <si>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t xml:space="preserve">                                       Богдан БІЛЕЦЬКИЙ</t>
  </si>
  <si>
    <t xml:space="preserve"> "_____" __________________ 2024 р.</t>
  </si>
  <si>
    <t>коди</t>
  </si>
  <si>
    <t>Рік</t>
  </si>
  <si>
    <t xml:space="preserve">Підприємство  </t>
  </si>
  <si>
    <t>Комунальне підприємство "Управляюча компанія "Добродім" Калуської міської ради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</si>
  <si>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</si>
  <si>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</si>
  <si>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</si>
  <si>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</si>
  <si>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м.Калуш    Івано-Франківська обл.</t>
  </si>
  <si>
    <t>за КОАТУУ</t>
  </si>
  <si>
    <t>UA26060170010082672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</si>
  <si>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</si>
  <si>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Управління житлово - комунального господарства</t>
  </si>
  <si>
    <t>за СПОДУ</t>
  </si>
  <si>
    <t xml:space="preserve">Галузь     </t>
  </si>
  <si>
    <t>за ЗКГНГ</t>
  </si>
  <si>
    <t xml:space="preserve">Вид економічної діяльності    </t>
  </si>
  <si>
    <t>Комплексне обослуговування об"єктів</t>
  </si>
  <si>
    <t xml:space="preserve">за  КВЕД  </t>
  </si>
  <si>
    <t>81.10</t>
  </si>
  <si>
    <t xml:space="preserve">Одиниця виміру: </t>
  </si>
  <si>
    <t>тис.грн</t>
  </si>
  <si>
    <t>Форма власності</t>
  </si>
  <si>
    <t xml:space="preserve">комунальна </t>
  </si>
  <si>
    <t xml:space="preserve">Чисельність працівників  </t>
  </si>
  <si>
    <t xml:space="preserve">Місцезнаходження  </t>
  </si>
  <si>
    <t>м.Калуш    Івано-Франківська обл. вул.Героїв України, 9а</t>
  </si>
  <si>
    <t xml:space="preserve">Телефон </t>
  </si>
  <si>
    <t>0996193019</t>
  </si>
  <si>
    <t xml:space="preserve">Прізвище та ініціали керівника  </t>
  </si>
  <si>
    <t>Фурда Василь Саверійович</t>
  </si>
  <si>
    <t xml:space="preserve"> ФІНАНСОВИЙ ПЛАН ПІДПРИЄМСТВА НА 2025  рік</t>
  </si>
  <si>
    <t>Основні фінансові показники підприємства</t>
  </si>
  <si>
    <t>І. Формування фінансових результатів</t>
  </si>
  <si>
    <t xml:space="preserve">Код рядка </t>
  </si>
  <si>
    <t>Факт 2023 р.</t>
  </si>
  <si>
    <t>Плановий рік 2024 р.</t>
  </si>
  <si>
    <t>Факт поточного року (прогноз)</t>
  </si>
  <si>
    <t>Плановий рік 2025 р.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</si>
  <si>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</si>
  <si>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</si>
  <si>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</si>
  <si>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</si>
  <si>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</si>
  <si>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</si>
  <si>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</si>
  <si>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</si>
  <si>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</si>
  <si>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</si>
  <si>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</si>
  <si>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</si>
  <si>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</si>
  <si>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t>004</t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</si>
  <si>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</si>
  <si>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</si>
  <si>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</si>
  <si>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</si>
  <si>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 xml:space="preserve">Інші операційні доходи </t>
  </si>
  <si>
    <t>007</t>
  </si>
  <si>
    <t>фінансова підтримка</t>
  </si>
  <si>
    <t>007/1</t>
  </si>
  <si>
    <t>Дохід від участі в капіталі (розшифрування)</t>
  </si>
  <si>
    <t>008</t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</si>
  <si>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</si>
  <si>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t>009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</si>
  <si>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</si>
  <si>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010</t>
  </si>
  <si>
    <t>амортизаційні відрахування  на комунальне майно передане згідно рішення сесії міської ради, або придбане за бюджетні кошти</t>
  </si>
  <si>
    <t>010/1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</si>
  <si>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</si>
  <si>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</si>
  <si>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Дохід з місцевого бюджету за цільовими програмами, у тому числі:</t>
  </si>
  <si>
    <t>012</t>
  </si>
  <si>
    <t>012/1</t>
  </si>
  <si>
    <t>012/2</t>
  </si>
  <si>
    <t>Усього доходів (без врахування доходу з місцевого бюджету за програмами)</t>
  </si>
  <si>
    <t>013</t>
  </si>
  <si>
    <t>Усього доходів</t>
  </si>
  <si>
    <t>014</t>
  </si>
  <si>
    <t>Витрати</t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</si>
  <si>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(розшифрувати):</t>
    </r>
  </si>
  <si>
    <t>015</t>
  </si>
  <si>
    <t>Адміністративні витрати, усього, у тому числі:</t>
  </si>
  <si>
    <t>016</t>
  </si>
  <si>
    <t>витрати, пов’язані з використанням службових автомобілів</t>
  </si>
  <si>
    <t>016/1</t>
  </si>
  <si>
    <t>витрати на консалтингові послуги</t>
  </si>
  <si>
    <t>016/2</t>
  </si>
  <si>
    <t>витрати на страхові послуги</t>
  </si>
  <si>
    <t>016/3</t>
  </si>
  <si>
    <t>витрати на аудиторські послуги</t>
  </si>
  <si>
    <t>016/4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</si>
  <si>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(розшифрувати):</t>
    </r>
  </si>
  <si>
    <t>016/5</t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</si>
  <si>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</si>
  <si>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t>017</t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</si>
  <si>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</si>
  <si>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t>018</t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</si>
  <si>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</si>
  <si>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t>019</t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</si>
  <si>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</si>
  <si>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t>020</t>
  </si>
  <si>
    <r>
      <t xml:space="preserve">Інші витрати </t>
    </r>
    <r>
      <rPr>
        <i/>
        <sz val="12"/>
        <rFont val="Arial"/>
        <family val="2"/>
        <charset val="204"/>
      </rPr>
      <t>(амортизація)</t>
    </r>
  </si>
  <si>
    <t>021</t>
  </si>
  <si>
    <t>Податок на прибуток від звичайної діяльності</t>
  </si>
  <si>
    <t>022</t>
  </si>
  <si>
    <t>Надзвичайні витрати (невідшкодовані збитки)</t>
  </si>
  <si>
    <t>023</t>
  </si>
  <si>
    <t>Усього витрати (за рахунок місцевого бюджету)</t>
  </si>
  <si>
    <t>024</t>
  </si>
  <si>
    <t>Усього витрати:</t>
  </si>
  <si>
    <t>025</t>
  </si>
  <si>
    <t>Фінансові результати діяльності:</t>
  </si>
  <si>
    <t>Валовий прибуток (збиток)</t>
  </si>
  <si>
    <t>026</t>
  </si>
  <si>
    <t>Фінансовий результат від операційної діяльності</t>
  </si>
  <si>
    <t>027</t>
  </si>
  <si>
    <t>Фінансовий результат від звичайної діяльності до оподаткування</t>
  </si>
  <si>
    <t>028</t>
  </si>
  <si>
    <t>Частка меншості</t>
  </si>
  <si>
    <t>029</t>
  </si>
  <si>
    <t>Чистий  прибуток (збиток), у тому числі:</t>
  </si>
  <si>
    <t>030</t>
  </si>
  <si>
    <t xml:space="preserve">прибуток </t>
  </si>
  <si>
    <t>030/1</t>
  </si>
  <si>
    <t>збиток</t>
  </si>
  <si>
    <t>030/2</t>
  </si>
  <si>
    <t>ІІ. Розподіл чистого прибутку</t>
  </si>
  <si>
    <t>Відрахування частини прибутку (доходу)</t>
  </si>
  <si>
    <t>031</t>
  </si>
  <si>
    <t>яка підлягає зарахуванню до загального фонду міського бюджету</t>
  </si>
  <si>
    <t>031/1</t>
  </si>
  <si>
    <t>господарськими товариствами, у статутному фонді яких більше 50 відсотків акцій (часток, паїв) належать державі</t>
  </si>
  <si>
    <t>031/2</t>
  </si>
  <si>
    <t>Залишок нерозподіленого прибутку (непокритого збитку) на початок звітного періоду</t>
  </si>
  <si>
    <t>032</t>
  </si>
  <si>
    <t>Розвиток виробництва</t>
  </si>
  <si>
    <t>033</t>
  </si>
  <si>
    <t>у тому числі за основними видами діяльності згідно з КВЕД</t>
  </si>
  <si>
    <t>033/1</t>
  </si>
  <si>
    <t>Резервний фонд</t>
  </si>
  <si>
    <t>034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</si>
  <si>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</si>
  <si>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035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</si>
  <si>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</si>
  <si>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t>036</t>
  </si>
  <si>
    <t>Залишок нерозподіленого прибутку (непокритого збитку) на кінець звітного періоду</t>
  </si>
  <si>
    <t>037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</si>
  <si>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</si>
  <si>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</si>
  <si>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038</t>
  </si>
  <si>
    <t>податок на прибуток (18 %)</t>
  </si>
  <si>
    <t>038/1</t>
  </si>
  <si>
    <t>акцизний збір</t>
  </si>
  <si>
    <t>038/2</t>
  </si>
  <si>
    <t>ПДВ, що підлягає сплаті до бюджету за підсумками звітного періоду</t>
  </si>
  <si>
    <t>038/3</t>
  </si>
  <si>
    <t>ПДВ, що підлягає відшкодуванню з бюджету за підсумками звітного періоду</t>
  </si>
  <si>
    <t>038/4</t>
  </si>
  <si>
    <t>рентні платежі</t>
  </si>
  <si>
    <t>038/5</t>
  </si>
  <si>
    <t>ресурсні платежі</t>
  </si>
  <si>
    <t>038/6</t>
  </si>
  <si>
    <r>
      <t xml:space="preserve">інші податки, у тому числі </t>
    </r>
    <r>
      <rPr>
        <b/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</si>
  <si>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</si>
  <si>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</si>
  <si>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</si>
  <si>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r>
      <t xml:space="preserve">інші платежі  </t>
    </r>
    <r>
      <rPr>
        <i/>
        <sz val="12"/>
        <rFont val="Arial"/>
        <family val="2"/>
        <charset val="204"/>
      </rPr>
      <t>(екологічний податок, платежі за розміщення відходів та викиди в атмосферу)</t>
    </r>
  </si>
  <si>
    <t>038/7/2</t>
  </si>
  <si>
    <t>Погашення податкової заборгованості,  у тому числі:</t>
  </si>
  <si>
    <t>039</t>
  </si>
  <si>
    <t>погашення реструктуризованих та відстрочених сум, що підлягають сплаті у поточному році до бюджету</t>
  </si>
  <si>
    <t>039/1</t>
  </si>
  <si>
    <t>до державних цільових фондів</t>
  </si>
  <si>
    <t>039/2</t>
  </si>
  <si>
    <t>неустойки (штрафи, пені)</t>
  </si>
  <si>
    <t>039/3</t>
  </si>
  <si>
    <t>Внески до державних цільових фондів,  у тому числі:</t>
  </si>
  <si>
    <t>040</t>
  </si>
  <si>
    <t>Єдиний соціальний внесок</t>
  </si>
  <si>
    <t>040/1</t>
  </si>
  <si>
    <t>ПДФО</t>
  </si>
  <si>
    <t>040/2</t>
  </si>
  <si>
    <t>Військовий збір</t>
  </si>
  <si>
    <t>040/3</t>
  </si>
  <si>
    <t>Інші обов’язкові платежі, у тому числі:</t>
  </si>
  <si>
    <t>041</t>
  </si>
  <si>
    <t xml:space="preserve">місцеві податки та збори </t>
  </si>
  <si>
    <t>041/1</t>
  </si>
  <si>
    <t>ІV. Дані про персонал та витрати на оплату праці</t>
  </si>
  <si>
    <t>Штатна чисельність працівників</t>
  </si>
  <si>
    <t>042</t>
  </si>
  <si>
    <t>Витрати на оплату праці, у т.ч.:</t>
  </si>
  <si>
    <t>043</t>
  </si>
  <si>
    <t>Заробітна плата 2110</t>
  </si>
  <si>
    <t>043/1</t>
  </si>
  <si>
    <t>Нарахування на оплату праці 2120</t>
  </si>
  <si>
    <t>043/2</t>
  </si>
  <si>
    <t>Директор  КП УК "Добродім"                                                 __________________                                                              ____________________</t>
  </si>
  <si>
    <t>___________________</t>
  </si>
  <si>
    <t>Василь ФУРДА</t>
  </si>
  <si>
    <t xml:space="preserve">    (підпис) </t>
  </si>
  <si>
    <t>(ініціали, прізвище)</t>
  </si>
  <si>
    <t xml:space="preserve">Головний бухгалтер       </t>
  </si>
  <si>
    <t>_______________________________</t>
  </si>
  <si>
    <t>Анна ВАЦКО</t>
  </si>
  <si>
    <t xml:space="preserve"> (підпис) </t>
  </si>
  <si>
    <t>М.П.</t>
  </si>
  <si>
    <t>16.12.2024 №329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</si>
</sst>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34" x14ac:knownFonts="1">
    <font>
      <sz val="10"/>
      <name val="Arial Cyr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i/>
      <u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i/>
      <sz val="15"/>
      <name val="Arial"/>
      <family val="2"/>
      <charset val="204"/>
    </font>
    <font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0"/>
      <name val="Arial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6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7" fillId="0" borderId="0" applyFill="0" applyBorder="0" applyAlignment="0" applyProtection="0"/>
    <xf numFmtId="0" fontId="27" fillId="0" borderId="0"/>
  </cellStyleXfs>
  <cellXfs count="24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0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10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" fillId="0" borderId="0" xfId="0" applyFont="1" applyFill="1"/>
    <xf numFmtId="0" fontId="8" fillId="0" borderId="0" xfId="0" applyFont="1" applyFill="1" applyBorder="1" applyAlignment="1"/>
    <xf numFmtId="0" fontId="1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/>
    <xf numFmtId="0" fontId="13" fillId="0" borderId="0" xfId="0" applyFont="1" applyFill="1"/>
    <xf numFmtId="0" fontId="8" fillId="0" borderId="8" xfId="0" applyFont="1" applyFill="1" applyBorder="1" applyAlignment="1">
      <alignment wrapText="1"/>
    </xf>
    <xf numFmtId="0" fontId="8" fillId="0" borderId="8" xfId="0" applyFont="1" applyFill="1" applyBorder="1" applyAlignment="1"/>
    <xf numFmtId="0" fontId="8" fillId="0" borderId="11" xfId="0" applyFont="1" applyFill="1" applyBorder="1" applyAlignment="1"/>
    <xf numFmtId="0" fontId="8" fillId="0" borderId="12" xfId="0" applyFont="1" applyFill="1" applyBorder="1" applyAlignment="1">
      <alignment wrapText="1"/>
    </xf>
    <xf numFmtId="0" fontId="8" fillId="0" borderId="12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wrapText="1"/>
    </xf>
    <xf numFmtId="0" fontId="8" fillId="0" borderId="16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 wrapText="1"/>
    </xf>
    <xf numFmtId="49" fontId="8" fillId="0" borderId="15" xfId="0" applyNumberFormat="1" applyFont="1" applyFill="1" applyBorder="1"/>
    <xf numFmtId="0" fontId="8" fillId="0" borderId="15" xfId="0" applyFont="1" applyFill="1" applyBorder="1"/>
    <xf numFmtId="0" fontId="8" fillId="0" borderId="14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vertical="center"/>
    </xf>
    <xf numFmtId="164" fontId="5" fillId="2" borderId="12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left" vertical="center"/>
    </xf>
    <xf numFmtId="164" fontId="2" fillId="2" borderId="12" xfId="0" applyNumberFormat="1" applyFont="1" applyFill="1" applyBorder="1" applyAlignment="1">
      <alignment horizontal="center"/>
    </xf>
    <xf numFmtId="2" fontId="4" fillId="2" borderId="12" xfId="0" applyNumberFormat="1" applyFont="1" applyFill="1" applyBorder="1"/>
    <xf numFmtId="2" fontId="2" fillId="2" borderId="12" xfId="0" applyNumberFormat="1" applyFont="1" applyFill="1" applyBorder="1" applyAlignment="1">
      <alignment horizontal="right"/>
    </xf>
    <xf numFmtId="165" fontId="8" fillId="2" borderId="12" xfId="0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2" fontId="5" fillId="2" borderId="12" xfId="0" applyNumberFormat="1" applyFont="1" applyFill="1" applyBorder="1"/>
    <xf numFmtId="0" fontId="8" fillId="2" borderId="12" xfId="0" applyFont="1" applyFill="1" applyBorder="1" applyAlignment="1">
      <alignment horizontal="right" vertical="center" wrapText="1"/>
    </xf>
    <xf numFmtId="2" fontId="2" fillId="2" borderId="12" xfId="0" applyNumberFormat="1" applyFont="1" applyFill="1" applyBorder="1"/>
    <xf numFmtId="2" fontId="8" fillId="2" borderId="12" xfId="0" applyNumberFormat="1" applyFont="1" applyFill="1" applyBorder="1"/>
    <xf numFmtId="49" fontId="8" fillId="2" borderId="12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165" fontId="8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/>
    </xf>
    <xf numFmtId="2" fontId="24" fillId="2" borderId="12" xfId="0" applyNumberFormat="1" applyFont="1" applyFill="1" applyBorder="1" applyAlignment="1">
      <alignment horizontal="center"/>
    </xf>
    <xf numFmtId="0" fontId="18" fillId="3" borderId="12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right" vertical="center"/>
    </xf>
    <xf numFmtId="0" fontId="8" fillId="2" borderId="17" xfId="0" applyFont="1" applyFill="1" applyBorder="1" applyAlignment="1">
      <alignment vertical="center" wrapText="1"/>
    </xf>
    <xf numFmtId="49" fontId="8" fillId="2" borderId="18" xfId="0" applyNumberFormat="1" applyFont="1" applyFill="1" applyBorder="1" applyAlignment="1">
      <alignment horizontal="center" vertical="center"/>
    </xf>
    <xf numFmtId="2" fontId="18" fillId="2" borderId="18" xfId="0" applyNumberFormat="1" applyFont="1" applyFill="1" applyBorder="1" applyAlignment="1">
      <alignment horizontal="center" vertical="center"/>
    </xf>
    <xf numFmtId="2" fontId="18" fillId="2" borderId="18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left" vertical="center" wrapText="1"/>
    </xf>
    <xf numFmtId="49" fontId="8" fillId="2" borderId="8" xfId="0" applyNumberFormat="1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vertical="center"/>
    </xf>
    <xf numFmtId="165" fontId="11" fillId="2" borderId="8" xfId="0" applyNumberFormat="1" applyFont="1" applyFill="1" applyBorder="1" applyAlignment="1">
      <alignment vertical="center"/>
    </xf>
    <xf numFmtId="165" fontId="11" fillId="2" borderId="12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 wrapText="1"/>
    </xf>
    <xf numFmtId="165" fontId="8" fillId="2" borderId="11" xfId="0" applyNumberFormat="1" applyFont="1" applyFill="1" applyBorder="1" applyAlignment="1">
      <alignment vertical="center"/>
    </xf>
    <xf numFmtId="165" fontId="11" fillId="2" borderId="11" xfId="0" applyNumberFormat="1" applyFont="1" applyFill="1" applyBorder="1" applyAlignment="1">
      <alignment vertical="center"/>
    </xf>
    <xf numFmtId="0" fontId="8" fillId="0" borderId="19" xfId="0" applyFont="1" applyFill="1" applyBorder="1"/>
    <xf numFmtId="0" fontId="8" fillId="0" borderId="2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 wrapText="1"/>
    </xf>
    <xf numFmtId="0" fontId="27" fillId="0" borderId="11" xfId="0" applyFont="1" applyFill="1" applyBorder="1" applyAlignment="1">
      <alignment horizontal="center"/>
    </xf>
    <xf numFmtId="0" fontId="27" fillId="0" borderId="22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8" fillId="0" borderId="20" xfId="0" applyFont="1" applyFill="1" applyBorder="1"/>
    <xf numFmtId="0" fontId="17" fillId="0" borderId="0" xfId="0" applyFont="1" applyFill="1" applyAlignment="1">
      <alignment horizontal="left" vertical="center"/>
    </xf>
    <xf numFmtId="4" fontId="3" fillId="0" borderId="0" xfId="0" applyNumberFormat="1" applyFont="1" applyFill="1" applyBorder="1"/>
    <xf numFmtId="2" fontId="3" fillId="0" borderId="0" xfId="0" applyNumberFormat="1" applyFont="1" applyFill="1" applyBorder="1"/>
    <xf numFmtId="2" fontId="18" fillId="2" borderId="23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27" fillId="0" borderId="0" xfId="1" applyNumberFormat="1" applyFill="1" applyBorder="1"/>
    <xf numFmtId="9" fontId="27" fillId="0" borderId="0" xfId="1" applyFill="1" applyBorder="1"/>
    <xf numFmtId="0" fontId="8" fillId="2" borderId="17" xfId="0" applyFont="1" applyFill="1" applyBorder="1" applyAlignment="1">
      <alignment horizontal="left" vertical="center" wrapText="1"/>
    </xf>
    <xf numFmtId="2" fontId="5" fillId="2" borderId="18" xfId="0" applyNumberFormat="1" applyFont="1" applyFill="1" applyBorder="1" applyAlignment="1">
      <alignment vertical="center"/>
    </xf>
    <xf numFmtId="2" fontId="5" fillId="2" borderId="1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65" fontId="4" fillId="2" borderId="12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right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22" fillId="2" borderId="11" xfId="0" applyNumberFormat="1" applyFont="1" applyFill="1" applyBorder="1" applyAlignment="1">
      <alignment horizontal="center" vertical="center"/>
    </xf>
    <xf numFmtId="165" fontId="28" fillId="2" borderId="11" xfId="0" applyNumberFormat="1" applyFont="1" applyFill="1" applyBorder="1" applyAlignment="1">
      <alignment vertical="center"/>
    </xf>
    <xf numFmtId="0" fontId="18" fillId="2" borderId="17" xfId="0" applyFont="1" applyFill="1" applyBorder="1" applyAlignment="1">
      <alignment horizontal="center" vertical="center" wrapText="1"/>
    </xf>
    <xf numFmtId="49" fontId="23" fillId="2" borderId="18" xfId="0" applyNumberFormat="1" applyFont="1" applyFill="1" applyBorder="1" applyAlignment="1">
      <alignment horizontal="center" vertical="center"/>
    </xf>
    <xf numFmtId="2" fontId="24" fillId="2" borderId="18" xfId="0" applyNumberFormat="1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vertical="center" wrapText="1"/>
    </xf>
    <xf numFmtId="2" fontId="26" fillId="2" borderId="8" xfId="0" applyNumberFormat="1" applyFont="1" applyFill="1" applyBorder="1" applyAlignment="1">
      <alignment vertical="center" wrapText="1"/>
    </xf>
    <xf numFmtId="165" fontId="8" fillId="2" borderId="12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right" vertical="center" wrapText="1"/>
    </xf>
    <xf numFmtId="165" fontId="8" fillId="2" borderId="12" xfId="0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165" fontId="11" fillId="2" borderId="12" xfId="0" applyNumberFormat="1" applyFont="1" applyFill="1" applyBorder="1" applyAlignment="1">
      <alignment horizontal="center" vertical="center" wrapText="1"/>
    </xf>
    <xf numFmtId="4" fontId="29" fillId="2" borderId="12" xfId="0" applyNumberFormat="1" applyFont="1" applyFill="1" applyBorder="1" applyAlignment="1">
      <alignment horizontal="center" vertical="center" wrapText="1"/>
    </xf>
    <xf numFmtId="165" fontId="30" fillId="2" borderId="12" xfId="0" applyNumberFormat="1" applyFont="1" applyFill="1" applyBorder="1" applyAlignment="1">
      <alignment horizontal="right" vertical="center" wrapText="1"/>
    </xf>
    <xf numFmtId="165" fontId="11" fillId="2" borderId="12" xfId="0" applyNumberFormat="1" applyFont="1" applyFill="1" applyBorder="1" applyAlignment="1">
      <alignment horizontal="right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3" fontId="31" fillId="2" borderId="12" xfId="0" applyNumberFormat="1" applyFont="1" applyFill="1" applyBorder="1" applyAlignment="1">
      <alignment horizontal="right" vertical="center" wrapText="1"/>
    </xf>
    <xf numFmtId="3" fontId="30" fillId="2" borderId="12" xfId="0" applyNumberFormat="1" applyFont="1" applyFill="1" applyBorder="1" applyAlignment="1">
      <alignment vertical="center"/>
    </xf>
    <xf numFmtId="0" fontId="10" fillId="2" borderId="12" xfId="0" applyFont="1" applyFill="1" applyBorder="1" applyAlignment="1">
      <alignment horizontal="left" vertical="center" wrapText="1"/>
    </xf>
    <xf numFmtId="3" fontId="30" fillId="2" borderId="12" xfId="0" applyNumberFormat="1" applyFont="1" applyFill="1" applyBorder="1" applyAlignment="1">
      <alignment horizontal="right" vertical="center" wrapText="1"/>
    </xf>
    <xf numFmtId="165" fontId="4" fillId="2" borderId="12" xfId="0" applyNumberFormat="1" applyFont="1" applyFill="1" applyBorder="1" applyAlignment="1">
      <alignment vertical="center"/>
    </xf>
    <xf numFmtId="4" fontId="18" fillId="2" borderId="12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165" fontId="8" fillId="2" borderId="11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>
      <alignment horizontal="right" vertical="center" wrapText="1"/>
    </xf>
    <xf numFmtId="0" fontId="18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4" fontId="24" fillId="0" borderId="12" xfId="0" applyNumberFormat="1" applyFont="1" applyFill="1" applyBorder="1" applyAlignment="1">
      <alignment horizontal="center" vertical="center" wrapText="1"/>
    </xf>
    <xf numFmtId="4" fontId="32" fillId="0" borderId="12" xfId="0" applyNumberFormat="1" applyFont="1" applyFill="1" applyBorder="1" applyAlignment="1">
      <alignment horizontal="center" vertical="center" wrapText="1"/>
    </xf>
    <xf numFmtId="165" fontId="8" fillId="0" borderId="12" xfId="0" applyNumberFormat="1" applyFont="1" applyFill="1" applyBorder="1" applyAlignment="1">
      <alignment horizontal="center" vertical="center" wrapText="1"/>
    </xf>
    <xf numFmtId="165" fontId="8" fillId="0" borderId="24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165" fontId="8" fillId="0" borderId="11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wrapText="1"/>
    </xf>
    <xf numFmtId="49" fontId="8" fillId="0" borderId="24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>
      <alignment horizontal="center" vertical="center" wrapText="1"/>
    </xf>
    <xf numFmtId="165" fontId="21" fillId="0" borderId="24" xfId="0" applyNumberFormat="1" applyFont="1" applyFill="1" applyBorder="1" applyAlignment="1">
      <alignment horizontal="center" vertical="center" wrapText="1"/>
    </xf>
    <xf numFmtId="0" fontId="11" fillId="0" borderId="24" xfId="0" applyNumberFormat="1" applyFont="1" applyFill="1" applyBorder="1" applyAlignment="1">
      <alignment horizontal="center" vertical="center" wrapText="1"/>
    </xf>
    <xf numFmtId="165" fontId="8" fillId="0" borderId="24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7" fillId="0" borderId="0" xfId="0" applyFont="1" applyFill="1" applyBorder="1" applyAlignment="1"/>
    <xf numFmtId="0" fontId="21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2" fontId="5" fillId="2" borderId="23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/>
    <xf numFmtId="2" fontId="24" fillId="2" borderId="2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wrapText="1"/>
    </xf>
    <xf numFmtId="0" fontId="8" fillId="0" borderId="15" xfId="0" applyFont="1" applyFill="1" applyBorder="1" applyAlignment="1">
      <alignment wrapText="1"/>
    </xf>
    <xf numFmtId="0" fontId="8" fillId="0" borderId="15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right"/>
    </xf>
    <xf numFmtId="0" fontId="8" fillId="0" borderId="10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4" xfId="0" applyFont="1" applyFill="1" applyBorder="1"/>
    <xf numFmtId="0" fontId="8" fillId="0" borderId="5" xfId="0" applyFont="1" applyFill="1" applyBorder="1"/>
    <xf numFmtId="0" fontId="8" fillId="0" borderId="19" xfId="0" applyFont="1" applyFill="1" applyBorder="1"/>
    <xf numFmtId="0" fontId="8" fillId="0" borderId="6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0" fontId="8" fillId="0" borderId="2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8" fillId="0" borderId="9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</cellXfs>
  <cellStyles count="3">
    <cellStyle name="Звичайний 2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0"/>
  <sheetViews>
    <sheetView tabSelected="1" zoomScale="75" zoomScaleSheetLayoutView="75" workbookViewId="0">
      <selection activeCell="G11" sqref="G11:J11"/>
    </sheetView>
  </sheetViews>
  <sheetFormatPr defaultColWidth="9.28515625" defaultRowHeight="15" x14ac:dyDescent="0.2"/>
  <cols>
    <col min="1" max="1" width="54.28515625" style="9" customWidth="1"/>
    <col min="2" max="2" width="10" style="10" customWidth="1"/>
    <col min="3" max="3" width="14.5703125" style="10" customWidth="1"/>
    <col min="4" max="4" width="15.140625" style="10" customWidth="1"/>
    <col min="5" max="5" width="16.42578125" style="9" customWidth="1"/>
    <col min="6" max="6" width="16.7109375" style="9" customWidth="1"/>
    <col min="7" max="7" width="13.7109375" style="9" customWidth="1"/>
    <col min="8" max="9" width="14.28515625" style="9" customWidth="1"/>
    <col min="10" max="10" width="13.85546875" style="9" customWidth="1"/>
    <col min="11" max="11" width="9.85546875" style="9" bestFit="1" customWidth="1"/>
    <col min="12" max="12" width="13.140625" style="9" customWidth="1"/>
    <col min="13" max="18" width="9.140625" style="9" bestFit="1" customWidth="1"/>
    <col min="19" max="19" width="16.42578125" style="9" customWidth="1"/>
    <col min="20" max="29" width="9.140625" style="9" bestFit="1" customWidth="1"/>
    <col min="30" max="16384" width="9.28515625" style="9"/>
  </cols>
  <sheetData>
    <row r="1" spans="1:10" ht="15.75" x14ac:dyDescent="0.25">
      <c r="A1" s="224" t="s">
        <v>0</v>
      </c>
      <c r="B1" s="224"/>
      <c r="C1" s="11"/>
      <c r="D1" s="11"/>
      <c r="G1" s="239" t="s">
        <v>1</v>
      </c>
      <c r="H1" s="239"/>
      <c r="I1" s="239"/>
      <c r="J1" s="239"/>
    </row>
    <row r="2" spans="1:10" x14ac:dyDescent="0.2">
      <c r="A2" s="12" t="s">
        <v>2</v>
      </c>
      <c r="B2" s="13"/>
      <c r="G2" s="239" t="s">
        <v>3</v>
      </c>
      <c r="H2" s="239"/>
      <c r="I2" s="239"/>
      <c r="J2" s="239"/>
    </row>
    <row r="3" spans="1:10" x14ac:dyDescent="0.2">
      <c r="A3" s="14"/>
      <c r="B3" s="15"/>
      <c r="G3" s="239" t="s">
        <v>4</v>
      </c>
      <c r="H3" s="239"/>
      <c r="I3" s="239"/>
      <c r="J3" s="239"/>
    </row>
    <row r="4" spans="1:10" x14ac:dyDescent="0.2">
      <c r="A4" s="12" t="s">
        <v>5</v>
      </c>
      <c r="B4" s="15"/>
      <c r="G4" s="239" t="s">
        <v>6</v>
      </c>
      <c r="H4" s="239"/>
      <c r="I4" s="239"/>
      <c r="J4" s="239"/>
    </row>
    <row r="5" spans="1:10" ht="22.5" customHeight="1" x14ac:dyDescent="0.2">
      <c r="A5" s="240" t="s">
        <v>7</v>
      </c>
      <c r="B5" s="240"/>
      <c r="C5" s="16"/>
      <c r="D5" s="16"/>
      <c r="E5" s="17"/>
      <c r="F5" s="17"/>
      <c r="G5" s="239"/>
      <c r="H5" s="239"/>
      <c r="I5" s="239"/>
      <c r="J5" s="239"/>
    </row>
    <row r="6" spans="1:10" ht="9" customHeight="1" x14ac:dyDescent="0.2">
      <c r="B6" s="17"/>
      <c r="C6" s="17"/>
      <c r="D6" s="17"/>
      <c r="E6" s="17"/>
      <c r="F6" s="17"/>
      <c r="G6" s="18"/>
      <c r="H6" s="18"/>
      <c r="I6" s="18"/>
      <c r="J6" s="18"/>
    </row>
    <row r="7" spans="1:10" ht="15.75" x14ac:dyDescent="0.25">
      <c r="A7" s="234"/>
      <c r="B7" s="234"/>
      <c r="C7" s="19"/>
      <c r="D7" s="19"/>
      <c r="E7" s="20"/>
      <c r="F7" s="20"/>
      <c r="G7" s="224" t="s">
        <v>8</v>
      </c>
      <c r="H7" s="224"/>
      <c r="I7" s="224"/>
      <c r="J7" s="224"/>
    </row>
    <row r="8" spans="1:10" s="1" customFormat="1" ht="15" customHeight="1" x14ac:dyDescent="0.2">
      <c r="E8" s="21"/>
      <c r="F8" s="21"/>
      <c r="G8" s="235" t="s">
        <v>9</v>
      </c>
      <c r="H8" s="235"/>
      <c r="I8" s="235"/>
      <c r="J8" s="235"/>
    </row>
    <row r="9" spans="1:10" ht="16.5" customHeight="1" x14ac:dyDescent="0.25">
      <c r="A9" s="22" t="s">
        <v>10</v>
      </c>
      <c r="B9" s="22"/>
      <c r="C9" s="22"/>
      <c r="D9" s="22"/>
      <c r="E9" s="22"/>
      <c r="F9" s="22"/>
      <c r="G9" s="236" t="s">
        <v>11</v>
      </c>
      <c r="H9" s="236"/>
      <c r="I9" s="236"/>
      <c r="J9" s="236"/>
    </row>
    <row r="10" spans="1:10" s="1" customFormat="1" ht="19.5" customHeight="1" x14ac:dyDescent="0.2">
      <c r="A10" s="22" t="s">
        <v>12</v>
      </c>
      <c r="B10" s="22"/>
      <c r="C10" s="23"/>
      <c r="D10" s="23"/>
      <c r="E10" s="21"/>
      <c r="F10" s="21"/>
      <c r="G10" s="237" t="s">
        <v>224</v>
      </c>
      <c r="H10" s="237"/>
      <c r="I10" s="237"/>
      <c r="J10" s="237"/>
    </row>
    <row r="11" spans="1:10" ht="17.25" customHeight="1" x14ac:dyDescent="0.2">
      <c r="A11" s="225" t="s">
        <v>13</v>
      </c>
      <c r="B11" s="225"/>
      <c r="C11" s="16"/>
      <c r="D11" s="16"/>
      <c r="E11" s="25"/>
      <c r="F11" s="25"/>
      <c r="G11" s="238"/>
      <c r="H11" s="238"/>
      <c r="I11" s="238"/>
      <c r="J11" s="238"/>
    </row>
    <row r="12" spans="1:10" ht="19.5" customHeight="1" x14ac:dyDescent="0.2">
      <c r="A12" s="9" t="s">
        <v>14</v>
      </c>
      <c r="E12" s="25"/>
      <c r="F12" s="25"/>
      <c r="G12" s="22"/>
      <c r="H12" s="22"/>
      <c r="I12" s="22"/>
      <c r="J12" s="10"/>
    </row>
    <row r="13" spans="1:10" s="1" customFormat="1" ht="16.5" customHeight="1" x14ac:dyDescent="0.25">
      <c r="A13" s="9" t="s">
        <v>15</v>
      </c>
      <c r="B13" s="26"/>
      <c r="C13" s="26"/>
      <c r="D13" s="26"/>
      <c r="E13" s="21"/>
      <c r="F13" s="21"/>
      <c r="G13" s="224"/>
      <c r="H13" s="224"/>
      <c r="I13" s="224"/>
      <c r="J13" s="224"/>
    </row>
    <row r="14" spans="1:10" s="1" customFormat="1" x14ac:dyDescent="0.2">
      <c r="B14" s="26"/>
      <c r="C14" s="26"/>
      <c r="D14" s="26"/>
      <c r="E14" s="21"/>
      <c r="F14" s="21"/>
      <c r="G14" s="225"/>
      <c r="H14" s="225"/>
      <c r="I14" s="225"/>
      <c r="J14" s="225"/>
    </row>
    <row r="15" spans="1:10" x14ac:dyDescent="0.2">
      <c r="A15" s="226"/>
      <c r="B15" s="227"/>
      <c r="C15" s="227"/>
      <c r="D15" s="227"/>
      <c r="E15" s="227"/>
      <c r="F15" s="227"/>
      <c r="G15" s="227"/>
      <c r="H15" s="227"/>
      <c r="I15" s="228"/>
      <c r="J15" s="100" t="s">
        <v>16</v>
      </c>
    </row>
    <row r="16" spans="1:10" ht="15.75" x14ac:dyDescent="0.25">
      <c r="A16" s="229" t="s">
        <v>17</v>
      </c>
      <c r="B16" s="230"/>
      <c r="C16" s="230"/>
      <c r="D16" s="230"/>
      <c r="E16" s="230"/>
      <c r="F16" s="230"/>
      <c r="G16" s="230"/>
      <c r="H16" s="230"/>
      <c r="I16" s="231"/>
      <c r="J16" s="101">
        <v>2025</v>
      </c>
    </row>
    <row r="17" spans="1:10" ht="33.75" customHeight="1" x14ac:dyDescent="0.25">
      <c r="A17" s="27" t="s">
        <v>18</v>
      </c>
      <c r="B17" s="232" t="s">
        <v>19</v>
      </c>
      <c r="C17" s="232"/>
      <c r="D17" s="232"/>
      <c r="E17" s="232"/>
      <c r="F17" s="232"/>
      <c r="G17" s="232"/>
      <c r="H17" s="233" t="s">
        <v>20</v>
      </c>
      <c r="I17" s="233"/>
      <c r="J17" s="102">
        <v>42089484</v>
      </c>
    </row>
    <row r="18" spans="1:10" ht="15.75" customHeight="1" x14ac:dyDescent="0.2">
      <c r="A18" s="28" t="s">
        <v>21</v>
      </c>
      <c r="B18" s="215"/>
      <c r="C18" s="215"/>
      <c r="D18" s="215"/>
      <c r="E18" s="215"/>
      <c r="F18" s="215"/>
      <c r="G18" s="215"/>
      <c r="H18" s="221" t="s">
        <v>22</v>
      </c>
      <c r="I18" s="221"/>
      <c r="J18" s="102">
        <v>150</v>
      </c>
    </row>
    <row r="19" spans="1:10" ht="36" customHeight="1" x14ac:dyDescent="0.2">
      <c r="A19" s="29" t="s">
        <v>23</v>
      </c>
      <c r="B19" s="222" t="s">
        <v>24</v>
      </c>
      <c r="C19" s="222"/>
      <c r="D19" s="222"/>
      <c r="E19" s="222"/>
      <c r="F19" s="222"/>
      <c r="G19" s="222"/>
      <c r="H19" s="216" t="s">
        <v>25</v>
      </c>
      <c r="I19" s="216"/>
      <c r="J19" s="103" t="s">
        <v>26</v>
      </c>
    </row>
    <row r="20" spans="1:10" ht="15.75" customHeight="1" x14ac:dyDescent="0.2">
      <c r="A20" s="30" t="s">
        <v>27</v>
      </c>
      <c r="B20" s="223" t="s">
        <v>28</v>
      </c>
      <c r="C20" s="223"/>
      <c r="D20" s="223"/>
      <c r="E20" s="223"/>
      <c r="F20" s="223"/>
      <c r="G20" s="223"/>
      <c r="H20" s="216" t="s">
        <v>29</v>
      </c>
      <c r="I20" s="216"/>
      <c r="J20" s="102"/>
    </row>
    <row r="21" spans="1:10" ht="15.75" customHeight="1" x14ac:dyDescent="0.2">
      <c r="A21" s="30" t="s">
        <v>30</v>
      </c>
      <c r="B21" s="215"/>
      <c r="C21" s="215"/>
      <c r="D21" s="215"/>
      <c r="E21" s="215"/>
      <c r="F21" s="215"/>
      <c r="G21" s="215"/>
      <c r="H21" s="216" t="s">
        <v>31</v>
      </c>
      <c r="I21" s="216"/>
      <c r="J21" s="102"/>
    </row>
    <row r="22" spans="1:10" ht="15.75" customHeight="1" x14ac:dyDescent="0.2">
      <c r="A22" s="31" t="s">
        <v>32</v>
      </c>
      <c r="B22" s="217" t="s">
        <v>33</v>
      </c>
      <c r="C22" s="217"/>
      <c r="D22" s="217"/>
      <c r="E22" s="217"/>
      <c r="F22" s="217"/>
      <c r="G22" s="217"/>
      <c r="H22" s="216" t="s">
        <v>34</v>
      </c>
      <c r="I22" s="216"/>
      <c r="J22" s="102" t="s">
        <v>35</v>
      </c>
    </row>
    <row r="23" spans="1:10" ht="15.75" customHeight="1" x14ac:dyDescent="0.2">
      <c r="A23" s="31" t="s">
        <v>36</v>
      </c>
      <c r="B23" s="218" t="s">
        <v>37</v>
      </c>
      <c r="C23" s="219"/>
      <c r="D23" s="219"/>
      <c r="E23" s="219"/>
      <c r="F23" s="219"/>
      <c r="G23" s="219"/>
      <c r="H23" s="220"/>
      <c r="I23" s="220"/>
      <c r="J23" s="104"/>
    </row>
    <row r="24" spans="1:10" ht="15.75" customHeight="1" x14ac:dyDescent="0.2">
      <c r="A24" s="32" t="s">
        <v>38</v>
      </c>
      <c r="B24" s="207" t="s">
        <v>39</v>
      </c>
      <c r="C24" s="208"/>
      <c r="D24" s="208"/>
      <c r="E24" s="208"/>
      <c r="F24" s="208"/>
      <c r="G24" s="208"/>
      <c r="H24" s="209"/>
      <c r="I24" s="209"/>
      <c r="J24" s="105"/>
    </row>
    <row r="25" spans="1:10" ht="15.75" x14ac:dyDescent="0.25">
      <c r="A25" s="32" t="s">
        <v>40</v>
      </c>
      <c r="B25" s="34">
        <v>18</v>
      </c>
      <c r="C25" s="35"/>
      <c r="D25" s="35"/>
      <c r="E25" s="35"/>
      <c r="F25" s="35"/>
      <c r="G25" s="35"/>
      <c r="H25" s="33"/>
      <c r="I25" s="33"/>
      <c r="J25" s="106"/>
    </row>
    <row r="26" spans="1:10" x14ac:dyDescent="0.2">
      <c r="A26" s="36" t="s">
        <v>41</v>
      </c>
      <c r="B26" s="210" t="s">
        <v>42</v>
      </c>
      <c r="C26" s="211"/>
      <c r="D26" s="211"/>
      <c r="E26" s="211"/>
      <c r="F26" s="211"/>
      <c r="G26" s="211"/>
      <c r="H26" s="211"/>
      <c r="I26" s="211"/>
      <c r="J26" s="99"/>
    </row>
    <row r="27" spans="1:10" ht="16.5" customHeight="1" x14ac:dyDescent="0.2">
      <c r="A27" s="37" t="s">
        <v>43</v>
      </c>
      <c r="B27" s="38" t="s">
        <v>44</v>
      </c>
      <c r="C27" s="39"/>
      <c r="D27" s="39"/>
      <c r="E27" s="39"/>
      <c r="F27" s="39"/>
      <c r="G27" s="39"/>
      <c r="H27" s="39"/>
      <c r="I27" s="39"/>
      <c r="J27" s="107"/>
    </row>
    <row r="28" spans="1:10" ht="15.75" x14ac:dyDescent="0.25">
      <c r="A28" s="40" t="s">
        <v>45</v>
      </c>
      <c r="B28" s="212" t="s">
        <v>46</v>
      </c>
      <c r="C28" s="212"/>
      <c r="D28" s="212"/>
      <c r="E28" s="212"/>
      <c r="F28" s="212"/>
      <c r="G28" s="212"/>
      <c r="H28" s="212"/>
      <c r="I28" s="212"/>
      <c r="J28" s="107"/>
    </row>
    <row r="29" spans="1:10" x14ac:dyDescent="0.2">
      <c r="A29" s="24"/>
      <c r="B29" s="9"/>
      <c r="C29" s="9"/>
      <c r="D29" s="9"/>
    </row>
    <row r="30" spans="1:10" x14ac:dyDescent="0.2">
      <c r="A30" s="24"/>
      <c r="B30" s="9"/>
      <c r="C30" s="9"/>
      <c r="D30" s="9"/>
    </row>
    <row r="31" spans="1:10" ht="22.5" customHeight="1" x14ac:dyDescent="0.2">
      <c r="A31" s="213" t="s">
        <v>47</v>
      </c>
      <c r="B31" s="213"/>
      <c r="C31" s="213"/>
      <c r="D31" s="213"/>
      <c r="E31" s="213"/>
      <c r="F31" s="213"/>
      <c r="G31" s="213"/>
      <c r="H31" s="213"/>
      <c r="I31" s="213"/>
      <c r="J31" s="213"/>
    </row>
    <row r="32" spans="1:10" ht="12" customHeight="1" x14ac:dyDescent="0.2">
      <c r="A32" s="214"/>
      <c r="B32" s="214"/>
      <c r="C32" s="214"/>
      <c r="D32" s="214"/>
      <c r="E32" s="214"/>
      <c r="F32" s="214"/>
      <c r="G32" s="214"/>
      <c r="H32" s="214"/>
      <c r="I32" s="214"/>
      <c r="J32" s="108"/>
    </row>
    <row r="33" spans="1:19" ht="21" customHeight="1" x14ac:dyDescent="0.2">
      <c r="A33" s="201" t="s">
        <v>48</v>
      </c>
      <c r="B33" s="201"/>
      <c r="C33" s="201"/>
      <c r="D33" s="201"/>
      <c r="E33" s="201"/>
      <c r="F33" s="201"/>
      <c r="G33" s="201"/>
      <c r="H33" s="201"/>
      <c r="I33" s="201"/>
      <c r="J33" s="201"/>
    </row>
    <row r="34" spans="1:19" ht="18" customHeight="1" x14ac:dyDescent="0.2">
      <c r="A34" s="202" t="s">
        <v>49</v>
      </c>
      <c r="B34" s="202"/>
      <c r="C34" s="202"/>
      <c r="D34" s="202"/>
      <c r="E34" s="202"/>
      <c r="F34" s="202"/>
      <c r="G34" s="202"/>
      <c r="H34" s="202"/>
      <c r="I34" s="202"/>
      <c r="J34" s="202"/>
    </row>
    <row r="35" spans="1:19" ht="19.5" customHeight="1" x14ac:dyDescent="0.2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9" ht="18.75" customHeight="1" x14ac:dyDescent="0.2">
      <c r="A36" s="193"/>
      <c r="B36" s="194" t="s">
        <v>50</v>
      </c>
      <c r="C36" s="195" t="s">
        <v>51</v>
      </c>
      <c r="D36" s="196" t="s">
        <v>52</v>
      </c>
      <c r="E36" s="195" t="s">
        <v>53</v>
      </c>
      <c r="F36" s="196" t="s">
        <v>54</v>
      </c>
      <c r="G36" s="194" t="s">
        <v>55</v>
      </c>
      <c r="H36" s="194"/>
      <c r="I36" s="194"/>
      <c r="J36" s="194"/>
    </row>
    <row r="37" spans="1:19" ht="45.75" customHeight="1" x14ac:dyDescent="0.2">
      <c r="A37" s="193"/>
      <c r="B37" s="194"/>
      <c r="C37" s="195"/>
      <c r="D37" s="197"/>
      <c r="E37" s="195"/>
      <c r="F37" s="197"/>
      <c r="G37" s="45" t="s">
        <v>56</v>
      </c>
      <c r="H37" s="45" t="s">
        <v>57</v>
      </c>
      <c r="I37" s="45" t="s">
        <v>58</v>
      </c>
      <c r="J37" s="45" t="s">
        <v>59</v>
      </c>
    </row>
    <row r="38" spans="1:19" x14ac:dyDescent="0.2">
      <c r="A38" s="43">
        <v>1</v>
      </c>
      <c r="B38" s="44">
        <v>2</v>
      </c>
      <c r="C38" s="44">
        <v>3</v>
      </c>
      <c r="D38" s="44">
        <v>4</v>
      </c>
      <c r="E38" s="44">
        <v>5</v>
      </c>
      <c r="F38" s="44">
        <v>6</v>
      </c>
      <c r="G38" s="43">
        <v>7</v>
      </c>
      <c r="H38" s="43">
        <v>8</v>
      </c>
      <c r="I38" s="43">
        <v>9</v>
      </c>
      <c r="J38" s="43">
        <v>10</v>
      </c>
    </row>
    <row r="39" spans="1:19" ht="26.25" customHeight="1" x14ac:dyDescent="0.2">
      <c r="A39" s="46" t="s">
        <v>60</v>
      </c>
      <c r="B39" s="47"/>
      <c r="C39" s="47"/>
      <c r="D39" s="47"/>
      <c r="E39" s="47"/>
      <c r="F39" s="47"/>
      <c r="G39" s="47"/>
      <c r="H39" s="47"/>
      <c r="I39" s="47"/>
      <c r="J39" s="47"/>
    </row>
    <row r="40" spans="1:19" ht="38.25" customHeight="1" x14ac:dyDescent="0.2">
      <c r="A40" s="48" t="s">
        <v>61</v>
      </c>
      <c r="B40" s="49" t="s">
        <v>62</v>
      </c>
      <c r="C40" s="50">
        <v>6731</v>
      </c>
      <c r="D40" s="51">
        <v>8232.2000000000007</v>
      </c>
      <c r="E40" s="52">
        <v>8618.2000000000007</v>
      </c>
      <c r="F40" s="51">
        <v>10652.2</v>
      </c>
      <c r="G40" s="51">
        <v>2982.6</v>
      </c>
      <c r="H40" s="51">
        <v>2450.1</v>
      </c>
      <c r="I40" s="51">
        <v>2343.5</v>
      </c>
      <c r="J40" s="51">
        <f>F40-G40-H40-I40</f>
        <v>2876</v>
      </c>
    </row>
    <row r="41" spans="1:19" ht="21.75" customHeight="1" x14ac:dyDescent="0.25">
      <c r="A41" s="53" t="s">
        <v>63</v>
      </c>
      <c r="B41" s="49" t="s">
        <v>64</v>
      </c>
      <c r="C41" s="54">
        <v>1120.9000000000001</v>
      </c>
      <c r="D41" s="55">
        <v>1372.1</v>
      </c>
      <c r="E41" s="56">
        <v>1436.3</v>
      </c>
      <c r="F41" s="55">
        <f>SUM(G41:J41)</f>
        <v>1775.3999999999999</v>
      </c>
      <c r="G41" s="55">
        <v>497.1</v>
      </c>
      <c r="H41" s="55">
        <v>408.4</v>
      </c>
      <c r="I41" s="55">
        <v>390.6</v>
      </c>
      <c r="J41" s="55">
        <v>479.3</v>
      </c>
    </row>
    <row r="42" spans="1:19" ht="19.5" customHeight="1" x14ac:dyDescent="0.2">
      <c r="A42" s="53" t="s">
        <v>65</v>
      </c>
      <c r="B42" s="49" t="s">
        <v>66</v>
      </c>
      <c r="C42" s="57"/>
      <c r="D42" s="57"/>
      <c r="E42" s="57"/>
      <c r="F42" s="57"/>
      <c r="G42" s="57"/>
      <c r="H42" s="57"/>
      <c r="I42" s="57"/>
      <c r="J42" s="57"/>
    </row>
    <row r="43" spans="1:19" ht="21" customHeight="1" x14ac:dyDescent="0.2">
      <c r="A43" s="53" t="s">
        <v>67</v>
      </c>
      <c r="B43" s="49" t="s">
        <v>68</v>
      </c>
      <c r="C43" s="57"/>
      <c r="D43" s="57"/>
      <c r="E43" s="57"/>
      <c r="F43" s="57"/>
      <c r="G43" s="57"/>
      <c r="H43" s="57"/>
      <c r="I43" s="57"/>
      <c r="J43" s="57"/>
    </row>
    <row r="44" spans="1:19" ht="21.75" customHeight="1" x14ac:dyDescent="0.2">
      <c r="A44" s="53" t="s">
        <v>69</v>
      </c>
      <c r="B44" s="49" t="s">
        <v>70</v>
      </c>
      <c r="C44" s="57"/>
      <c r="D44" s="57"/>
      <c r="E44" s="57"/>
      <c r="F44" s="57"/>
      <c r="G44" s="57"/>
      <c r="H44" s="57"/>
      <c r="I44" s="57"/>
      <c r="J44" s="57"/>
    </row>
    <row r="45" spans="1:19" s="2" customFormat="1" ht="54.75" x14ac:dyDescent="0.25">
      <c r="A45" s="58" t="s">
        <v>71</v>
      </c>
      <c r="B45" s="59" t="s">
        <v>72</v>
      </c>
      <c r="C45" s="51">
        <f t="shared" ref="C45:J45" si="0">C40-C41</f>
        <v>5610.1</v>
      </c>
      <c r="D45" s="60">
        <f t="shared" si="0"/>
        <v>6860.1</v>
      </c>
      <c r="E45" s="60">
        <f t="shared" si="0"/>
        <v>7181.9000000000005</v>
      </c>
      <c r="F45" s="60">
        <f t="shared" si="0"/>
        <v>8876.8000000000011</v>
      </c>
      <c r="G45" s="60">
        <f t="shared" si="0"/>
        <v>2485.5</v>
      </c>
      <c r="H45" s="60">
        <f t="shared" si="0"/>
        <v>2041.6999999999998</v>
      </c>
      <c r="I45" s="60">
        <f t="shared" si="0"/>
        <v>1952.9</v>
      </c>
      <c r="J45" s="60">
        <f t="shared" si="0"/>
        <v>2396.6999999999998</v>
      </c>
      <c r="S45" s="112"/>
    </row>
    <row r="46" spans="1:19" ht="27" customHeight="1" x14ac:dyDescent="0.25">
      <c r="A46" s="48" t="s">
        <v>73</v>
      </c>
      <c r="B46" s="61" t="s">
        <v>74</v>
      </c>
      <c r="C46" s="62">
        <f t="shared" ref="C46:J46" si="1">C47</f>
        <v>2646.1</v>
      </c>
      <c r="D46" s="62">
        <f t="shared" si="1"/>
        <v>3700</v>
      </c>
      <c r="E46" s="62">
        <f t="shared" si="1"/>
        <v>2700</v>
      </c>
      <c r="F46" s="62">
        <f t="shared" si="1"/>
        <v>3200</v>
      </c>
      <c r="G46" s="62">
        <f t="shared" si="1"/>
        <v>850</v>
      </c>
      <c r="H46" s="62">
        <f t="shared" si="1"/>
        <v>850</v>
      </c>
      <c r="I46" s="62">
        <f t="shared" si="1"/>
        <v>700</v>
      </c>
      <c r="J46" s="62">
        <f t="shared" si="1"/>
        <v>800</v>
      </c>
      <c r="S46" s="113"/>
    </row>
    <row r="47" spans="1:19" ht="27" customHeight="1" x14ac:dyDescent="0.25">
      <c r="A47" s="63" t="s">
        <v>75</v>
      </c>
      <c r="B47" s="49" t="s">
        <v>76</v>
      </c>
      <c r="C47" s="64">
        <v>2646.1</v>
      </c>
      <c r="D47" s="62">
        <v>3700</v>
      </c>
      <c r="E47" s="64">
        <v>2700</v>
      </c>
      <c r="F47" s="62">
        <f>SUM(G47:J47)</f>
        <v>3200</v>
      </c>
      <c r="G47" s="65">
        <v>850</v>
      </c>
      <c r="H47" s="65">
        <v>850</v>
      </c>
      <c r="I47" s="65">
        <v>700</v>
      </c>
      <c r="J47" s="65">
        <v>800</v>
      </c>
      <c r="S47" s="114"/>
    </row>
    <row r="48" spans="1:19" ht="24" customHeight="1" x14ac:dyDescent="0.25">
      <c r="A48" s="48" t="s">
        <v>77</v>
      </c>
      <c r="B48" s="66" t="s">
        <v>78</v>
      </c>
      <c r="C48" s="55"/>
      <c r="D48" s="55"/>
      <c r="E48" s="55"/>
      <c r="F48" s="55"/>
      <c r="G48" s="65"/>
      <c r="H48" s="65"/>
      <c r="I48" s="65"/>
      <c r="J48" s="65"/>
    </row>
    <row r="49" spans="1:19" ht="20.25" customHeight="1" x14ac:dyDescent="0.25">
      <c r="A49" s="67" t="s">
        <v>79</v>
      </c>
      <c r="B49" s="49" t="s">
        <v>80</v>
      </c>
      <c r="C49" s="55"/>
      <c r="D49" s="55"/>
      <c r="E49" s="55"/>
      <c r="F49" s="55"/>
      <c r="G49" s="65"/>
      <c r="H49" s="65"/>
      <c r="I49" s="65"/>
      <c r="J49" s="65"/>
    </row>
    <row r="50" spans="1:19" ht="22.5" customHeight="1" x14ac:dyDescent="0.25">
      <c r="A50" s="67" t="s">
        <v>81</v>
      </c>
      <c r="B50" s="49" t="s">
        <v>82</v>
      </c>
      <c r="C50" s="62">
        <f>C51</f>
        <v>1412.3</v>
      </c>
      <c r="D50" s="55">
        <f>D51</f>
        <v>1412.3</v>
      </c>
      <c r="E50" s="55">
        <f>E51</f>
        <v>1412.3</v>
      </c>
      <c r="F50" s="55">
        <f>G50+H50+I50+J50</f>
        <v>1412.3000000000002</v>
      </c>
      <c r="G50" s="55">
        <v>353.1</v>
      </c>
      <c r="H50" s="55">
        <v>353</v>
      </c>
      <c r="I50" s="55">
        <v>353.1</v>
      </c>
      <c r="J50" s="55">
        <v>353.1</v>
      </c>
    </row>
    <row r="51" spans="1:19" ht="50.25" customHeight="1" x14ac:dyDescent="0.25">
      <c r="A51" s="63" t="s">
        <v>83</v>
      </c>
      <c r="B51" s="49" t="s">
        <v>84</v>
      </c>
      <c r="C51" s="65">
        <f>1412.3</f>
        <v>1412.3</v>
      </c>
      <c r="D51" s="55">
        <v>1412.3</v>
      </c>
      <c r="E51" s="55">
        <v>1412.3</v>
      </c>
      <c r="F51" s="55">
        <f>SUM(G51:J51)</f>
        <v>1412.3000000000002</v>
      </c>
      <c r="G51" s="65">
        <v>353.1</v>
      </c>
      <c r="H51" s="65">
        <v>353</v>
      </c>
      <c r="I51" s="65">
        <v>353.1</v>
      </c>
      <c r="J51" s="65">
        <v>353.1</v>
      </c>
    </row>
    <row r="52" spans="1:19" ht="46.5" customHeight="1" x14ac:dyDescent="0.2">
      <c r="A52" s="67" t="s">
        <v>85</v>
      </c>
      <c r="B52" s="49" t="s">
        <v>86</v>
      </c>
      <c r="C52" s="68"/>
      <c r="D52" s="68"/>
      <c r="E52" s="68"/>
      <c r="F52" s="68"/>
      <c r="G52" s="57"/>
      <c r="H52" s="57"/>
      <c r="I52" s="57"/>
      <c r="J52" s="57"/>
    </row>
    <row r="53" spans="1:19" ht="43.5" customHeight="1" x14ac:dyDescent="0.2">
      <c r="A53" s="67" t="s">
        <v>87</v>
      </c>
      <c r="B53" s="69" t="s">
        <v>88</v>
      </c>
      <c r="C53" s="70"/>
      <c r="D53" s="70"/>
      <c r="E53" s="70"/>
      <c r="F53" s="70"/>
      <c r="G53" s="70"/>
      <c r="H53" s="70"/>
      <c r="I53" s="70"/>
      <c r="J53" s="70"/>
    </row>
    <row r="54" spans="1:19" ht="56.25" customHeight="1" x14ac:dyDescent="0.2">
      <c r="A54" s="71"/>
      <c r="B54" s="66" t="s">
        <v>89</v>
      </c>
      <c r="C54" s="68"/>
      <c r="D54" s="68"/>
      <c r="E54" s="68"/>
      <c r="F54" s="68"/>
      <c r="G54" s="72"/>
      <c r="H54" s="72"/>
      <c r="I54" s="72"/>
      <c r="J54" s="72"/>
    </row>
    <row r="55" spans="1:19" ht="27" customHeight="1" x14ac:dyDescent="0.2">
      <c r="A55" s="71"/>
      <c r="B55" s="66" t="s">
        <v>90</v>
      </c>
      <c r="C55" s="68"/>
      <c r="D55" s="68"/>
      <c r="E55" s="68"/>
      <c r="F55" s="68"/>
      <c r="G55" s="57"/>
      <c r="H55" s="57"/>
      <c r="I55" s="57"/>
      <c r="J55" s="57"/>
    </row>
    <row r="56" spans="1:19" s="3" customFormat="1" ht="57.95" customHeight="1" x14ac:dyDescent="0.2">
      <c r="A56" s="73" t="s">
        <v>91</v>
      </c>
      <c r="B56" s="74" t="s">
        <v>92</v>
      </c>
      <c r="C56" s="75">
        <f>C45+C46+C50</f>
        <v>9668.5</v>
      </c>
      <c r="D56" s="76">
        <f>D45+D51+D46</f>
        <v>11972.4</v>
      </c>
      <c r="E56" s="75">
        <f>E45+E50+E46</f>
        <v>11294.2</v>
      </c>
      <c r="F56" s="75">
        <f>F45+F46+F50</f>
        <v>13489.100000000002</v>
      </c>
      <c r="G56" s="75">
        <f>G45+G46+G51</f>
        <v>3688.6</v>
      </c>
      <c r="H56" s="75">
        <f>H45+H46+H51</f>
        <v>3244.7</v>
      </c>
      <c r="I56" s="75">
        <f>I45+I46+I51</f>
        <v>3006</v>
      </c>
      <c r="J56" s="75">
        <f>J45+J46+J51</f>
        <v>3549.7999999999997</v>
      </c>
      <c r="L56" s="109"/>
      <c r="S56" s="109"/>
    </row>
    <row r="57" spans="1:19" s="3" customFormat="1" ht="26.25" customHeight="1" x14ac:dyDescent="0.3">
      <c r="A57" s="77" t="s">
        <v>93</v>
      </c>
      <c r="B57" s="78" t="s">
        <v>94</v>
      </c>
      <c r="C57" s="79">
        <f t="shared" ref="C57:J57" si="2">C56</f>
        <v>9668.5</v>
      </c>
      <c r="D57" s="79">
        <f t="shared" si="2"/>
        <v>11972.4</v>
      </c>
      <c r="E57" s="79">
        <f t="shared" si="2"/>
        <v>11294.2</v>
      </c>
      <c r="F57" s="79">
        <f t="shared" si="2"/>
        <v>13489.100000000002</v>
      </c>
      <c r="G57" s="79">
        <f t="shared" si="2"/>
        <v>3688.6</v>
      </c>
      <c r="H57" s="79">
        <f t="shared" si="2"/>
        <v>3244.7</v>
      </c>
      <c r="I57" s="79">
        <f t="shared" si="2"/>
        <v>3006</v>
      </c>
      <c r="J57" s="79">
        <f t="shared" si="2"/>
        <v>3549.7999999999997</v>
      </c>
      <c r="L57" s="110"/>
      <c r="S57" s="114"/>
    </row>
    <row r="58" spans="1:19" s="3" customFormat="1" ht="25.5" customHeight="1" x14ac:dyDescent="0.2">
      <c r="A58" s="80" t="s">
        <v>95</v>
      </c>
      <c r="B58" s="81"/>
      <c r="C58" s="82"/>
      <c r="D58" s="82"/>
      <c r="E58" s="82"/>
      <c r="F58" s="82"/>
      <c r="G58" s="82"/>
      <c r="H58" s="82"/>
      <c r="I58" s="82"/>
      <c r="J58" s="82"/>
    </row>
    <row r="59" spans="1:19" ht="36" customHeight="1" x14ac:dyDescent="0.2">
      <c r="A59" s="83" t="s">
        <v>96</v>
      </c>
      <c r="B59" s="84" t="s">
        <v>97</v>
      </c>
      <c r="C59" s="85">
        <v>7404.8</v>
      </c>
      <c r="D59" s="85">
        <v>9474.2999999999993</v>
      </c>
      <c r="E59" s="86">
        <v>8892</v>
      </c>
      <c r="F59" s="85">
        <v>10812.2</v>
      </c>
      <c r="G59" s="85">
        <v>3087</v>
      </c>
      <c r="H59" s="85">
        <v>2589.1999999999998</v>
      </c>
      <c r="I59" s="85">
        <v>2344.1</v>
      </c>
      <c r="J59" s="85">
        <v>2794.3</v>
      </c>
    </row>
    <row r="60" spans="1:19" ht="32.25" customHeight="1" x14ac:dyDescent="0.2">
      <c r="A60" s="87" t="s">
        <v>98</v>
      </c>
      <c r="B60" s="88" t="s">
        <v>99</v>
      </c>
      <c r="C60" s="89">
        <f>C62+C65</f>
        <v>852.8</v>
      </c>
      <c r="D60" s="89">
        <f>D62+D65</f>
        <v>1080.5999999999999</v>
      </c>
      <c r="E60" s="90">
        <v>960.1</v>
      </c>
      <c r="F60" s="89">
        <f>SUM(G60:J60)</f>
        <v>1238.4000000000001</v>
      </c>
      <c r="G60" s="89">
        <f>G62+G65</f>
        <v>339.7</v>
      </c>
      <c r="H60" s="89">
        <f>H62+H65</f>
        <v>299.89999999999998</v>
      </c>
      <c r="I60" s="89">
        <f>I65+I62</f>
        <v>298.5</v>
      </c>
      <c r="J60" s="111">
        <f>J65+J62</f>
        <v>300.30000000000007</v>
      </c>
    </row>
    <row r="61" spans="1:19" ht="36" customHeight="1" x14ac:dyDescent="0.2">
      <c r="A61" s="91" t="s">
        <v>100</v>
      </c>
      <c r="B61" s="92" t="s">
        <v>101</v>
      </c>
      <c r="C61" s="93"/>
      <c r="D61" s="93"/>
      <c r="E61" s="93"/>
      <c r="F61" s="93"/>
      <c r="G61" s="94"/>
      <c r="H61" s="94"/>
      <c r="I61" s="94"/>
      <c r="J61" s="94"/>
    </row>
    <row r="62" spans="1:19" ht="19.5" customHeight="1" x14ac:dyDescent="0.2">
      <c r="A62" s="48" t="s">
        <v>102</v>
      </c>
      <c r="B62" s="66" t="s">
        <v>103</v>
      </c>
      <c r="C62" s="57">
        <v>8.5</v>
      </c>
      <c r="D62" s="57">
        <v>9</v>
      </c>
      <c r="E62" s="57">
        <v>2</v>
      </c>
      <c r="F62" s="57">
        <f>SUM(G62:J62)</f>
        <v>6</v>
      </c>
      <c r="G62" s="95">
        <v>2</v>
      </c>
      <c r="H62" s="95">
        <v>2</v>
      </c>
      <c r="I62" s="95">
        <v>2</v>
      </c>
      <c r="J62" s="95"/>
    </row>
    <row r="63" spans="1:19" ht="19.5" customHeight="1" x14ac:dyDescent="0.2">
      <c r="A63" s="48" t="s">
        <v>104</v>
      </c>
      <c r="B63" s="66" t="s">
        <v>105</v>
      </c>
      <c r="C63" s="57"/>
      <c r="D63" s="57"/>
      <c r="E63" s="57"/>
      <c r="F63" s="57"/>
      <c r="G63" s="95"/>
      <c r="H63" s="95"/>
      <c r="I63" s="95"/>
      <c r="J63" s="95"/>
    </row>
    <row r="64" spans="1:19" ht="19.5" customHeight="1" x14ac:dyDescent="0.2">
      <c r="A64" s="96" t="s">
        <v>106</v>
      </c>
      <c r="B64" s="84" t="s">
        <v>107</v>
      </c>
      <c r="C64" s="97"/>
      <c r="D64" s="97"/>
      <c r="E64" s="97"/>
      <c r="F64" s="97"/>
      <c r="G64" s="98"/>
      <c r="H64" s="98"/>
      <c r="I64" s="98"/>
      <c r="J64" s="98"/>
    </row>
    <row r="65" spans="1:12" ht="33" customHeight="1" x14ac:dyDescent="0.2">
      <c r="A65" s="115" t="s">
        <v>108</v>
      </c>
      <c r="B65" s="88" t="s">
        <v>109</v>
      </c>
      <c r="C65" s="116">
        <v>844.3</v>
      </c>
      <c r="D65" s="117">
        <v>1071.5999999999999</v>
      </c>
      <c r="E65" s="116">
        <f>E60-E62</f>
        <v>958.1</v>
      </c>
      <c r="F65" s="117">
        <v>1232.4000000000001</v>
      </c>
      <c r="G65" s="117">
        <v>337.7</v>
      </c>
      <c r="H65" s="117">
        <v>297.89999999999998</v>
      </c>
      <c r="I65" s="117">
        <v>296.5</v>
      </c>
      <c r="J65" s="189">
        <f>F65-G65-H65-I65</f>
        <v>300.30000000000007</v>
      </c>
      <c r="K65" s="190"/>
    </row>
    <row r="66" spans="1:12" ht="19.5" customHeight="1" x14ac:dyDescent="0.2">
      <c r="A66" s="118" t="s">
        <v>110</v>
      </c>
      <c r="B66" s="92" t="s">
        <v>111</v>
      </c>
      <c r="C66" s="93"/>
      <c r="D66" s="93"/>
      <c r="E66" s="93"/>
      <c r="F66" s="93"/>
      <c r="G66" s="93"/>
      <c r="H66" s="93"/>
      <c r="I66" s="93"/>
      <c r="J66" s="93"/>
    </row>
    <row r="67" spans="1:12" ht="18.75" customHeight="1" x14ac:dyDescent="0.2">
      <c r="A67" s="67" t="s">
        <v>112</v>
      </c>
      <c r="B67" s="66" t="s">
        <v>113</v>
      </c>
      <c r="C67" s="57">
        <v>0</v>
      </c>
      <c r="D67" s="57"/>
      <c r="E67" s="57"/>
      <c r="F67" s="57"/>
      <c r="G67" s="57"/>
      <c r="H67" s="57"/>
      <c r="I67" s="57"/>
      <c r="J67" s="57"/>
    </row>
    <row r="68" spans="1:12" ht="19.5" customHeight="1" x14ac:dyDescent="0.2">
      <c r="A68" s="67" t="s">
        <v>114</v>
      </c>
      <c r="B68" s="66" t="s">
        <v>115</v>
      </c>
      <c r="C68" s="57"/>
      <c r="D68" s="57"/>
      <c r="E68" s="57"/>
      <c r="F68" s="57"/>
      <c r="G68" s="57"/>
      <c r="H68" s="57"/>
      <c r="I68" s="57"/>
      <c r="J68" s="57"/>
    </row>
    <row r="69" spans="1:12" ht="20.25" customHeight="1" x14ac:dyDescent="0.2">
      <c r="A69" s="67" t="s">
        <v>116</v>
      </c>
      <c r="B69" s="66" t="s">
        <v>117</v>
      </c>
      <c r="C69" s="57"/>
      <c r="D69" s="57"/>
      <c r="E69" s="57"/>
      <c r="F69" s="57"/>
      <c r="G69" s="57"/>
      <c r="H69" s="57"/>
      <c r="I69" s="57"/>
      <c r="J69" s="57"/>
    </row>
    <row r="70" spans="1:12" ht="41.25" customHeight="1" x14ac:dyDescent="0.2">
      <c r="A70" s="67" t="s">
        <v>118</v>
      </c>
      <c r="B70" s="66" t="s">
        <v>119</v>
      </c>
      <c r="C70" s="119">
        <v>1412.3</v>
      </c>
      <c r="D70" s="70">
        <v>1416</v>
      </c>
      <c r="E70" s="120">
        <v>1442.1</v>
      </c>
      <c r="F70" s="70">
        <f>SUM(G70:J70)</f>
        <v>1436.4</v>
      </c>
      <c r="G70" s="121">
        <v>355.6</v>
      </c>
      <c r="H70" s="121">
        <v>360.6</v>
      </c>
      <c r="I70" s="121">
        <v>364.6</v>
      </c>
      <c r="J70" s="121">
        <v>355.6</v>
      </c>
    </row>
    <row r="71" spans="1:12" ht="33.950000000000003" customHeight="1" x14ac:dyDescent="0.2">
      <c r="A71" s="48" t="s">
        <v>120</v>
      </c>
      <c r="B71" s="66" t="s">
        <v>121</v>
      </c>
      <c r="C71" s="122"/>
      <c r="D71" s="122"/>
      <c r="E71" s="122"/>
      <c r="F71" s="122">
        <f>SUM(G71:J71)</f>
        <v>0.3</v>
      </c>
      <c r="G71" s="122"/>
      <c r="H71" s="122"/>
      <c r="I71" s="122"/>
      <c r="J71" s="122">
        <v>0.3</v>
      </c>
    </row>
    <row r="72" spans="1:12" s="4" customFormat="1" ht="23.25" customHeight="1" x14ac:dyDescent="0.25">
      <c r="A72" s="48" t="s">
        <v>122</v>
      </c>
      <c r="B72" s="66" t="s">
        <v>123</v>
      </c>
      <c r="C72" s="57"/>
      <c r="D72" s="57"/>
      <c r="E72" s="57"/>
      <c r="F72" s="57"/>
      <c r="G72" s="57"/>
      <c r="H72" s="57"/>
      <c r="I72" s="57"/>
      <c r="J72" s="57"/>
    </row>
    <row r="73" spans="1:12" s="5" customFormat="1" ht="40.5" customHeight="1" x14ac:dyDescent="0.25">
      <c r="A73" s="123" t="s">
        <v>124</v>
      </c>
      <c r="B73" s="124" t="s">
        <v>125</v>
      </c>
      <c r="C73" s="125"/>
      <c r="D73" s="125"/>
      <c r="E73" s="125"/>
      <c r="F73" s="125"/>
      <c r="G73" s="125"/>
      <c r="H73" s="125"/>
      <c r="I73" s="125"/>
      <c r="J73" s="125"/>
    </row>
    <row r="74" spans="1:12" s="3" customFormat="1" ht="36" customHeight="1" x14ac:dyDescent="0.2">
      <c r="A74" s="126" t="s">
        <v>126</v>
      </c>
      <c r="B74" s="127" t="s">
        <v>127</v>
      </c>
      <c r="C74" s="128">
        <f>C59+C60+C70</f>
        <v>9669.9</v>
      </c>
      <c r="D74" s="128">
        <f>D59+D60+D70</f>
        <v>11970.9</v>
      </c>
      <c r="E74" s="128">
        <f>E59+E70+E60</f>
        <v>11294.2</v>
      </c>
      <c r="F74" s="128">
        <f>F60+F70+F59+F71</f>
        <v>13487.3</v>
      </c>
      <c r="G74" s="128">
        <f>G59+G60+G70</f>
        <v>3782.2999999999997</v>
      </c>
      <c r="H74" s="128">
        <f>H59+H60+H70</f>
        <v>3249.7</v>
      </c>
      <c r="I74" s="128">
        <f>I59+I60+I70</f>
        <v>3007.2</v>
      </c>
      <c r="J74" s="191">
        <f>J59+J60+J70+J71</f>
        <v>3450.5000000000005</v>
      </c>
      <c r="L74" s="110"/>
    </row>
    <row r="75" spans="1:12" s="3" customFormat="1" ht="44.25" customHeight="1" x14ac:dyDescent="0.2">
      <c r="A75" s="129" t="s">
        <v>128</v>
      </c>
      <c r="B75" s="130"/>
      <c r="C75" s="131"/>
      <c r="D75" s="131"/>
      <c r="E75" s="132"/>
      <c r="F75" s="131"/>
      <c r="G75" s="131"/>
      <c r="H75" s="131"/>
      <c r="I75" s="131"/>
      <c r="J75" s="131"/>
    </row>
    <row r="76" spans="1:12" ht="27.75" customHeight="1" x14ac:dyDescent="0.2">
      <c r="A76" s="67" t="s">
        <v>129</v>
      </c>
      <c r="B76" s="66" t="s">
        <v>130</v>
      </c>
      <c r="C76" s="121"/>
      <c r="D76" s="121"/>
      <c r="E76" s="121">
        <f t="shared" ref="E76:J76" si="3">E45-E59</f>
        <v>-1710.0999999999995</v>
      </c>
      <c r="F76" s="121">
        <f t="shared" si="3"/>
        <v>-1935.3999999999996</v>
      </c>
      <c r="G76" s="121">
        <f t="shared" si="3"/>
        <v>-601.5</v>
      </c>
      <c r="H76" s="121">
        <f t="shared" si="3"/>
        <v>-547.5</v>
      </c>
      <c r="I76" s="121">
        <f t="shared" si="3"/>
        <v>-391.19999999999982</v>
      </c>
      <c r="J76" s="121">
        <f t="shared" si="3"/>
        <v>-397.60000000000036</v>
      </c>
    </row>
    <row r="77" spans="1:12" ht="40.5" customHeight="1" x14ac:dyDescent="0.2">
      <c r="A77" s="48" t="s">
        <v>131</v>
      </c>
      <c r="B77" s="66" t="s">
        <v>132</v>
      </c>
      <c r="C77" s="133">
        <f>C57-C74</f>
        <v>-1.3999999999996362</v>
      </c>
      <c r="D77" s="133">
        <v>1.5</v>
      </c>
      <c r="E77" s="133">
        <f t="shared" ref="E77:J77" si="4">E46+E50-E60-E70</f>
        <v>1710.1000000000004</v>
      </c>
      <c r="F77" s="133">
        <f t="shared" si="4"/>
        <v>1937.5</v>
      </c>
      <c r="G77" s="133">
        <f t="shared" si="4"/>
        <v>507.79999999999984</v>
      </c>
      <c r="H77" s="133">
        <f t="shared" si="4"/>
        <v>542.5</v>
      </c>
      <c r="I77" s="133">
        <f t="shared" si="4"/>
        <v>389.99999999999989</v>
      </c>
      <c r="J77" s="133">
        <f t="shared" si="4"/>
        <v>497.19999999999982</v>
      </c>
    </row>
    <row r="78" spans="1:12" ht="38.25" customHeight="1" x14ac:dyDescent="0.2">
      <c r="A78" s="48" t="s">
        <v>133</v>
      </c>
      <c r="B78" s="66" t="s">
        <v>134</v>
      </c>
      <c r="C78" s="134"/>
      <c r="D78" s="134"/>
      <c r="E78" s="134">
        <f t="shared" ref="E78:J78" si="5">E57-E74</f>
        <v>0</v>
      </c>
      <c r="F78" s="134">
        <f t="shared" si="5"/>
        <v>1.8000000000029104</v>
      </c>
      <c r="G78" s="134">
        <f t="shared" si="5"/>
        <v>-93.699999999999818</v>
      </c>
      <c r="H78" s="134">
        <f t="shared" si="5"/>
        <v>-5</v>
      </c>
      <c r="I78" s="134">
        <f t="shared" si="5"/>
        <v>-1.1999999999998181</v>
      </c>
      <c r="J78" s="134">
        <f t="shared" si="5"/>
        <v>99.299999999999272</v>
      </c>
    </row>
    <row r="79" spans="1:12" ht="29.25" customHeight="1" x14ac:dyDescent="0.2">
      <c r="A79" s="48" t="s">
        <v>135</v>
      </c>
      <c r="B79" s="66" t="s">
        <v>136</v>
      </c>
      <c r="C79" s="135"/>
      <c r="D79" s="135"/>
      <c r="E79" s="135"/>
      <c r="F79" s="135"/>
      <c r="G79" s="136"/>
      <c r="H79" s="136"/>
      <c r="I79" s="136"/>
      <c r="J79" s="136"/>
    </row>
    <row r="80" spans="1:12" ht="42" customHeight="1" x14ac:dyDescent="0.2">
      <c r="A80" s="137" t="s">
        <v>137</v>
      </c>
      <c r="B80" s="138" t="s">
        <v>138</v>
      </c>
      <c r="C80" s="139">
        <f>C77</f>
        <v>-1.3999999999996362</v>
      </c>
      <c r="D80" s="139">
        <f>D81</f>
        <v>1.2</v>
      </c>
      <c r="E80" s="139">
        <v>0</v>
      </c>
      <c r="F80" s="139">
        <f>F78-F71</f>
        <v>1.5000000000029103</v>
      </c>
      <c r="G80" s="139">
        <f>G78-G71</f>
        <v>-93.699999999999818</v>
      </c>
      <c r="H80" s="139">
        <f>H78-H71</f>
        <v>-5</v>
      </c>
      <c r="I80" s="139">
        <f>I78-I71</f>
        <v>-1.1999999999998181</v>
      </c>
      <c r="J80" s="139">
        <f>J78-J71</f>
        <v>98.999999999999275</v>
      </c>
    </row>
    <row r="81" spans="1:10" ht="21.75" customHeight="1" x14ac:dyDescent="0.2">
      <c r="A81" s="48" t="s">
        <v>139</v>
      </c>
      <c r="B81" s="66" t="s">
        <v>140</v>
      </c>
      <c r="C81" s="134"/>
      <c r="D81" s="134">
        <v>1.2</v>
      </c>
      <c r="E81" s="134"/>
      <c r="F81" s="134">
        <f>I81+J81</f>
        <v>100.2</v>
      </c>
      <c r="G81" s="134"/>
      <c r="H81" s="134"/>
      <c r="I81" s="134">
        <v>1.2</v>
      </c>
      <c r="J81" s="133">
        <v>99</v>
      </c>
    </row>
    <row r="82" spans="1:10" ht="21.75" customHeight="1" x14ac:dyDescent="0.2">
      <c r="A82" s="48" t="s">
        <v>141</v>
      </c>
      <c r="B82" s="66" t="s">
        <v>142</v>
      </c>
      <c r="C82" s="133">
        <v>1.4</v>
      </c>
      <c r="D82" s="135"/>
      <c r="E82" s="140"/>
      <c r="F82" s="133">
        <f>G82+H82</f>
        <v>98.7</v>
      </c>
      <c r="G82" s="141">
        <v>93.7</v>
      </c>
      <c r="H82" s="141">
        <v>5</v>
      </c>
      <c r="I82" s="141"/>
      <c r="J82" s="68"/>
    </row>
    <row r="83" spans="1:10" ht="33.75" customHeight="1" x14ac:dyDescent="0.2">
      <c r="A83" s="203" t="s">
        <v>143</v>
      </c>
      <c r="B83" s="203"/>
      <c r="C83" s="203"/>
      <c r="D83" s="203"/>
      <c r="E83" s="203"/>
      <c r="F83" s="203"/>
      <c r="G83" s="203"/>
      <c r="H83" s="203"/>
      <c r="I83" s="203"/>
      <c r="J83" s="203"/>
    </row>
    <row r="84" spans="1:10" s="2" customFormat="1" ht="36" x14ac:dyDescent="0.25">
      <c r="A84" s="137" t="s">
        <v>144</v>
      </c>
      <c r="B84" s="74" t="s">
        <v>145</v>
      </c>
      <c r="C84" s="142"/>
      <c r="D84" s="142">
        <f>D86</f>
        <v>0.18</v>
      </c>
      <c r="E84" s="142"/>
      <c r="F84" s="142">
        <f>F86</f>
        <v>0.22500000000043655</v>
      </c>
      <c r="G84" s="142"/>
      <c r="H84" s="142"/>
      <c r="I84" s="142"/>
      <c r="J84" s="142">
        <v>0.23</v>
      </c>
    </row>
    <row r="85" spans="1:10" ht="30" x14ac:dyDescent="0.2">
      <c r="A85" s="48" t="s">
        <v>146</v>
      </c>
      <c r="B85" s="49" t="s">
        <v>147</v>
      </c>
      <c r="C85" s="143"/>
      <c r="D85" s="136"/>
      <c r="E85" s="136"/>
      <c r="F85" s="136"/>
      <c r="G85" s="144"/>
      <c r="H85" s="144"/>
      <c r="I85" s="144"/>
      <c r="J85" s="144"/>
    </row>
    <row r="86" spans="1:10" s="4" customFormat="1" ht="45" x14ac:dyDescent="0.25">
      <c r="A86" s="67" t="s">
        <v>148</v>
      </c>
      <c r="B86" s="49" t="s">
        <v>149</v>
      </c>
      <c r="C86" s="145"/>
      <c r="D86" s="145">
        <f>D80*15%</f>
        <v>0.18</v>
      </c>
      <c r="E86" s="145"/>
      <c r="F86" s="145">
        <f>F80*15%</f>
        <v>0.22500000000043655</v>
      </c>
      <c r="G86" s="146"/>
      <c r="H86" s="146"/>
      <c r="I86" s="146"/>
      <c r="J86" s="146">
        <v>0.23</v>
      </c>
    </row>
    <row r="87" spans="1:10" ht="30" x14ac:dyDescent="0.2">
      <c r="A87" s="48" t="s">
        <v>150</v>
      </c>
      <c r="B87" s="66" t="s">
        <v>151</v>
      </c>
      <c r="C87" s="143">
        <v>0</v>
      </c>
      <c r="D87" s="133"/>
      <c r="E87" s="143">
        <v>0</v>
      </c>
      <c r="F87" s="143"/>
      <c r="G87" s="147"/>
      <c r="H87" s="147"/>
      <c r="I87" s="147"/>
      <c r="J87" s="147"/>
    </row>
    <row r="88" spans="1:10" ht="15.75" customHeight="1" x14ac:dyDescent="0.2">
      <c r="A88" s="48" t="s">
        <v>152</v>
      </c>
      <c r="B88" s="66" t="s">
        <v>153</v>
      </c>
      <c r="C88" s="143">
        <v>0</v>
      </c>
      <c r="D88" s="140"/>
      <c r="E88" s="143">
        <v>0</v>
      </c>
      <c r="F88" s="143"/>
      <c r="G88" s="148"/>
      <c r="H88" s="148"/>
      <c r="I88" s="148"/>
      <c r="J88" s="148"/>
    </row>
    <row r="89" spans="1:10" s="6" customFormat="1" ht="30" x14ac:dyDescent="0.2">
      <c r="A89" s="48" t="s">
        <v>154</v>
      </c>
      <c r="B89" s="49" t="s">
        <v>155</v>
      </c>
      <c r="C89" s="143">
        <v>0</v>
      </c>
      <c r="D89" s="68"/>
      <c r="E89" s="143">
        <v>0</v>
      </c>
      <c r="F89" s="143"/>
      <c r="G89" s="149"/>
      <c r="H89" s="149"/>
      <c r="I89" s="149"/>
      <c r="J89" s="149"/>
    </row>
    <row r="90" spans="1:10" ht="15.75" x14ac:dyDescent="0.2">
      <c r="A90" s="48" t="s">
        <v>156</v>
      </c>
      <c r="B90" s="66" t="s">
        <v>157</v>
      </c>
      <c r="C90" s="143">
        <v>0</v>
      </c>
      <c r="D90" s="133"/>
      <c r="E90" s="143">
        <v>0</v>
      </c>
      <c r="F90" s="143"/>
      <c r="G90" s="147"/>
      <c r="H90" s="147"/>
      <c r="I90" s="147"/>
      <c r="J90" s="147"/>
    </row>
    <row r="91" spans="1:10" ht="15.75" x14ac:dyDescent="0.2">
      <c r="A91" s="150" t="s">
        <v>158</v>
      </c>
      <c r="B91" s="66" t="s">
        <v>159</v>
      </c>
      <c r="C91" s="143">
        <v>0</v>
      </c>
      <c r="D91" s="133"/>
      <c r="E91" s="143">
        <v>0</v>
      </c>
      <c r="F91" s="143"/>
      <c r="G91" s="147"/>
      <c r="H91" s="147"/>
      <c r="I91" s="147"/>
      <c r="J91" s="147"/>
    </row>
    <row r="92" spans="1:10" x14ac:dyDescent="0.2">
      <c r="A92" s="48" t="s">
        <v>160</v>
      </c>
      <c r="B92" s="66" t="s">
        <v>161</v>
      </c>
      <c r="C92" s="143">
        <v>0</v>
      </c>
      <c r="D92" s="133"/>
      <c r="E92" s="143">
        <v>0</v>
      </c>
      <c r="F92" s="143"/>
      <c r="G92" s="151"/>
      <c r="H92" s="151"/>
      <c r="I92" s="151"/>
      <c r="J92" s="151"/>
    </row>
    <row r="93" spans="1:10" ht="51.75" customHeight="1" x14ac:dyDescent="0.2">
      <c r="A93" s="48" t="s">
        <v>162</v>
      </c>
      <c r="B93" s="66" t="s">
        <v>163</v>
      </c>
      <c r="C93" s="152"/>
      <c r="D93" s="135"/>
      <c r="E93" s="152"/>
      <c r="F93" s="152"/>
      <c r="G93" s="135"/>
      <c r="H93" s="135"/>
      <c r="I93" s="135"/>
      <c r="J93" s="135"/>
    </row>
    <row r="94" spans="1:10" s="2" customFormat="1" ht="39.75" customHeight="1" x14ac:dyDescent="0.25">
      <c r="A94" s="203" t="s">
        <v>164</v>
      </c>
      <c r="B94" s="203"/>
      <c r="C94" s="203"/>
      <c r="D94" s="203"/>
      <c r="E94" s="203"/>
      <c r="F94" s="203"/>
      <c r="G94" s="203"/>
      <c r="H94" s="203"/>
      <c r="I94" s="203"/>
      <c r="J94" s="203"/>
    </row>
    <row r="95" spans="1:10" s="2" customFormat="1" ht="54" x14ac:dyDescent="0.25">
      <c r="A95" s="137" t="s">
        <v>165</v>
      </c>
      <c r="B95" s="138" t="s">
        <v>166</v>
      </c>
      <c r="C95" s="153"/>
      <c r="D95" s="153"/>
      <c r="E95" s="153"/>
      <c r="F95" s="153"/>
      <c r="G95" s="153"/>
      <c r="H95" s="153"/>
      <c r="I95" s="153"/>
      <c r="J95" s="153"/>
    </row>
    <row r="96" spans="1:10" ht="23.25" customHeight="1" x14ac:dyDescent="0.2">
      <c r="A96" s="48" t="s">
        <v>167</v>
      </c>
      <c r="B96" s="49" t="s">
        <v>168</v>
      </c>
      <c r="C96" s="154"/>
      <c r="D96" s="154"/>
      <c r="E96" s="154"/>
      <c r="F96" s="154"/>
      <c r="G96" s="154"/>
      <c r="H96" s="154"/>
      <c r="I96" s="154"/>
      <c r="J96" s="154"/>
    </row>
    <row r="97" spans="1:10" ht="21" customHeight="1" x14ac:dyDescent="0.2">
      <c r="A97" s="67" t="s">
        <v>169</v>
      </c>
      <c r="B97" s="49" t="s">
        <v>170</v>
      </c>
      <c r="C97" s="140"/>
      <c r="D97" s="140"/>
      <c r="E97" s="140"/>
      <c r="F97" s="140"/>
      <c r="G97" s="144"/>
      <c r="H97" s="144"/>
      <c r="I97" s="144"/>
      <c r="J97" s="144"/>
    </row>
    <row r="98" spans="1:10" ht="52.5" customHeight="1" x14ac:dyDescent="0.2">
      <c r="A98" s="67" t="s">
        <v>171</v>
      </c>
      <c r="B98" s="49" t="s">
        <v>172</v>
      </c>
      <c r="C98" s="139"/>
      <c r="D98" s="139"/>
      <c r="E98" s="139"/>
      <c r="F98" s="139"/>
      <c r="G98" s="139"/>
      <c r="H98" s="139"/>
      <c r="I98" s="139"/>
      <c r="J98" s="139"/>
    </row>
    <row r="99" spans="1:10" ht="30" x14ac:dyDescent="0.2">
      <c r="A99" s="67" t="s">
        <v>173</v>
      </c>
      <c r="B99" s="49" t="s">
        <v>174</v>
      </c>
      <c r="C99" s="140"/>
      <c r="D99" s="140"/>
      <c r="E99" s="140"/>
      <c r="F99" s="140"/>
      <c r="G99" s="144"/>
      <c r="H99" s="144"/>
      <c r="I99" s="144"/>
      <c r="J99" s="144"/>
    </row>
    <row r="100" spans="1:10" ht="15.75" x14ac:dyDescent="0.2">
      <c r="A100" s="67" t="s">
        <v>175</v>
      </c>
      <c r="B100" s="49" t="s">
        <v>176</v>
      </c>
      <c r="C100" s="140"/>
      <c r="D100" s="140"/>
      <c r="E100" s="140"/>
      <c r="F100" s="140"/>
      <c r="G100" s="144"/>
      <c r="H100" s="144"/>
      <c r="I100" s="144"/>
      <c r="J100" s="144"/>
    </row>
    <row r="101" spans="1:10" ht="15.75" x14ac:dyDescent="0.2">
      <c r="A101" s="67" t="s">
        <v>177</v>
      </c>
      <c r="B101" s="49" t="s">
        <v>178</v>
      </c>
      <c r="C101" s="140"/>
      <c r="D101" s="140"/>
      <c r="E101" s="140"/>
      <c r="F101" s="140"/>
      <c r="G101" s="144"/>
      <c r="H101" s="144"/>
      <c r="I101" s="144"/>
      <c r="J101" s="144"/>
    </row>
    <row r="102" spans="1:10" ht="25.5" customHeight="1" x14ac:dyDescent="0.2">
      <c r="A102" s="155" t="s">
        <v>179</v>
      </c>
      <c r="B102" s="49" t="s">
        <v>180</v>
      </c>
      <c r="C102" s="139"/>
      <c r="D102" s="154"/>
      <c r="E102" s="139"/>
      <c r="F102" s="154"/>
      <c r="G102" s="154"/>
      <c r="H102" s="154"/>
      <c r="I102" s="154"/>
      <c r="J102" s="154"/>
    </row>
    <row r="103" spans="1:10" ht="30" x14ac:dyDescent="0.2">
      <c r="A103" s="48" t="s">
        <v>181</v>
      </c>
      <c r="B103" s="49" t="s">
        <v>182</v>
      </c>
      <c r="C103" s="134"/>
      <c r="D103" s="134"/>
      <c r="E103" s="134"/>
      <c r="F103" s="134"/>
      <c r="G103" s="134"/>
      <c r="H103" s="134"/>
      <c r="I103" s="134"/>
      <c r="J103" s="134"/>
    </row>
    <row r="104" spans="1:10" s="2" customFormat="1" ht="35.25" customHeight="1" x14ac:dyDescent="0.25">
      <c r="A104" s="96" t="s">
        <v>183</v>
      </c>
      <c r="B104" s="84" t="s">
        <v>184</v>
      </c>
      <c r="C104" s="156"/>
      <c r="D104" s="157"/>
      <c r="E104" s="156"/>
      <c r="F104" s="157"/>
      <c r="G104" s="158"/>
      <c r="H104" s="158"/>
      <c r="I104" s="158"/>
      <c r="J104" s="158"/>
    </row>
    <row r="105" spans="1:10" s="4" customFormat="1" ht="30" x14ac:dyDescent="0.25">
      <c r="A105" s="48" t="s">
        <v>185</v>
      </c>
      <c r="B105" s="66" t="s">
        <v>186</v>
      </c>
      <c r="C105" s="135"/>
      <c r="D105" s="135"/>
      <c r="E105" s="135"/>
      <c r="F105" s="135"/>
      <c r="G105" s="135"/>
      <c r="H105" s="135"/>
      <c r="I105" s="135"/>
      <c r="J105" s="135"/>
    </row>
    <row r="106" spans="1:10" ht="45" x14ac:dyDescent="0.2">
      <c r="A106" s="48" t="s">
        <v>187</v>
      </c>
      <c r="B106" s="49" t="s">
        <v>188</v>
      </c>
      <c r="C106" s="135"/>
      <c r="D106" s="135"/>
      <c r="E106" s="135"/>
      <c r="F106" s="135"/>
      <c r="G106" s="144"/>
      <c r="H106" s="144"/>
      <c r="I106" s="144"/>
      <c r="J106" s="144"/>
    </row>
    <row r="107" spans="1:10" ht="21.75" customHeight="1" x14ac:dyDescent="0.2">
      <c r="A107" s="159" t="s">
        <v>189</v>
      </c>
      <c r="B107" s="43" t="s">
        <v>190</v>
      </c>
      <c r="C107" s="160"/>
      <c r="D107" s="160"/>
      <c r="E107" s="160"/>
      <c r="F107" s="160"/>
      <c r="G107" s="161"/>
      <c r="H107" s="161"/>
      <c r="I107" s="161"/>
      <c r="J107" s="161"/>
    </row>
    <row r="108" spans="1:10" ht="22.5" customHeight="1" x14ac:dyDescent="0.2">
      <c r="A108" s="159" t="s">
        <v>191</v>
      </c>
      <c r="B108" s="43" t="s">
        <v>192</v>
      </c>
      <c r="C108" s="160"/>
      <c r="D108" s="160"/>
      <c r="E108" s="160"/>
      <c r="F108" s="160"/>
      <c r="G108" s="161"/>
      <c r="H108" s="161"/>
      <c r="I108" s="161"/>
      <c r="J108" s="161"/>
    </row>
    <row r="109" spans="1:10" s="2" customFormat="1" ht="48" customHeight="1" x14ac:dyDescent="0.25">
      <c r="A109" s="162" t="s">
        <v>193</v>
      </c>
      <c r="B109" s="163" t="s">
        <v>194</v>
      </c>
      <c r="C109" s="164">
        <v>1069.5999999999999</v>
      </c>
      <c r="D109" s="164">
        <f>SUM(D110:D112)</f>
        <v>1422.9999999999998</v>
      </c>
      <c r="E109" s="165">
        <f>E110+E111+E112</f>
        <v>1078.2</v>
      </c>
      <c r="F109" s="165">
        <f>SUM(G109:J109)</f>
        <v>1777</v>
      </c>
      <c r="G109" s="165">
        <f>SUM(G110:G112)</f>
        <v>455.5</v>
      </c>
      <c r="H109" s="165">
        <f>SUM(H110:H112)</f>
        <v>441.5</v>
      </c>
      <c r="I109" s="165">
        <f>SUM(I110:I112)</f>
        <v>439</v>
      </c>
      <c r="J109" s="165">
        <f>J110+J111+J112</f>
        <v>441</v>
      </c>
    </row>
    <row r="110" spans="1:10" s="2" customFormat="1" ht="21" customHeight="1" x14ac:dyDescent="0.25">
      <c r="A110" s="159" t="s">
        <v>195</v>
      </c>
      <c r="B110" s="43" t="s">
        <v>196</v>
      </c>
      <c r="C110" s="166">
        <v>551.9</v>
      </c>
      <c r="D110" s="167">
        <v>734.4</v>
      </c>
      <c r="E110" s="166">
        <f>E119</f>
        <v>557.29999999999995</v>
      </c>
      <c r="F110" s="167">
        <f>SUM(G110:J110)</f>
        <v>868.7</v>
      </c>
      <c r="G110" s="167">
        <f>G119</f>
        <v>222.7</v>
      </c>
      <c r="H110" s="167">
        <f>H119</f>
        <v>215.8</v>
      </c>
      <c r="I110" s="167">
        <f>I119</f>
        <v>214.6</v>
      </c>
      <c r="J110" s="167">
        <f>J119</f>
        <v>215.6</v>
      </c>
    </row>
    <row r="111" spans="1:10" s="2" customFormat="1" ht="21" customHeight="1" x14ac:dyDescent="0.25">
      <c r="A111" s="159" t="s">
        <v>197</v>
      </c>
      <c r="B111" s="43" t="s">
        <v>198</v>
      </c>
      <c r="C111" s="166">
        <v>477.4</v>
      </c>
      <c r="D111" s="166">
        <v>635.79999999999995</v>
      </c>
      <c r="E111" s="166">
        <v>475</v>
      </c>
      <c r="F111" s="166">
        <f>SUM(G111:J111)</f>
        <v>710.8</v>
      </c>
      <c r="G111" s="166">
        <v>182.2</v>
      </c>
      <c r="H111" s="166">
        <v>176.6</v>
      </c>
      <c r="I111" s="166">
        <v>175.6</v>
      </c>
      <c r="J111" s="166">
        <v>176.4</v>
      </c>
    </row>
    <row r="112" spans="1:10" s="7" customFormat="1" ht="21.75" customHeight="1" x14ac:dyDescent="0.25">
      <c r="A112" s="159" t="s">
        <v>199</v>
      </c>
      <c r="B112" s="43" t="s">
        <v>200</v>
      </c>
      <c r="C112" s="166">
        <v>40.299999999999997</v>
      </c>
      <c r="D112" s="166">
        <v>52.8</v>
      </c>
      <c r="E112" s="166">
        <f>39.6+6.3</f>
        <v>45.9</v>
      </c>
      <c r="F112" s="166">
        <f>SUM(G112:J112)</f>
        <v>197.5</v>
      </c>
      <c r="G112" s="166">
        <v>50.6</v>
      </c>
      <c r="H112" s="166">
        <v>49.1</v>
      </c>
      <c r="I112" s="166">
        <v>48.8</v>
      </c>
      <c r="J112" s="166">
        <v>49</v>
      </c>
    </row>
    <row r="113" spans="1:10" s="7" customFormat="1" ht="20.25" customHeight="1" x14ac:dyDescent="0.25">
      <c r="A113" s="159" t="s">
        <v>201</v>
      </c>
      <c r="B113" s="168" t="s">
        <v>202</v>
      </c>
      <c r="C113" s="169"/>
      <c r="D113" s="169"/>
      <c r="E113" s="169"/>
      <c r="F113" s="169"/>
      <c r="G113" s="169"/>
      <c r="H113" s="169"/>
      <c r="I113" s="169"/>
      <c r="J113" s="169"/>
    </row>
    <row r="114" spans="1:10" s="2" customFormat="1" ht="22.5" customHeight="1" x14ac:dyDescent="0.25">
      <c r="A114" s="170" t="s">
        <v>203</v>
      </c>
      <c r="B114" s="171" t="s">
        <v>204</v>
      </c>
      <c r="C114" s="172"/>
      <c r="D114" s="172"/>
      <c r="E114" s="172"/>
      <c r="F114" s="172"/>
      <c r="G114" s="172"/>
      <c r="H114" s="172"/>
      <c r="I114" s="172"/>
      <c r="J114" s="172"/>
    </row>
    <row r="115" spans="1:10" ht="32.25" customHeight="1" x14ac:dyDescent="0.2">
      <c r="A115" s="204" t="s">
        <v>205</v>
      </c>
      <c r="B115" s="205"/>
      <c r="C115" s="205"/>
      <c r="D115" s="205"/>
      <c r="E115" s="205"/>
      <c r="F115" s="205"/>
      <c r="G115" s="205"/>
      <c r="H115" s="205"/>
      <c r="I115" s="205"/>
      <c r="J115" s="206"/>
    </row>
    <row r="116" spans="1:10" ht="18" customHeight="1" x14ac:dyDescent="0.2">
      <c r="A116" s="173" t="s">
        <v>206</v>
      </c>
      <c r="B116" s="174" t="s">
        <v>207</v>
      </c>
      <c r="C116" s="175">
        <v>20</v>
      </c>
      <c r="D116" s="175">
        <v>25.5</v>
      </c>
      <c r="E116" s="175">
        <v>18</v>
      </c>
      <c r="F116" s="175">
        <v>25.5</v>
      </c>
      <c r="G116" s="175">
        <v>25.5</v>
      </c>
      <c r="H116" s="175">
        <v>25.5</v>
      </c>
      <c r="I116" s="175">
        <v>25.5</v>
      </c>
      <c r="J116" s="175">
        <v>25.5</v>
      </c>
    </row>
    <row r="117" spans="1:10" ht="18" customHeight="1" x14ac:dyDescent="0.2">
      <c r="A117" s="173" t="s">
        <v>208</v>
      </c>
      <c r="B117" s="174" t="s">
        <v>209</v>
      </c>
      <c r="C117" s="176">
        <f>C118+C119</f>
        <v>3218</v>
      </c>
      <c r="D117" s="176">
        <f>SUM(D118:D119)</f>
        <v>4266.5999999999995</v>
      </c>
      <c r="E117" s="176">
        <f>SUM(E118:E119)</f>
        <v>3196.2</v>
      </c>
      <c r="F117" s="176">
        <f>F118+F119</f>
        <v>4817.5</v>
      </c>
      <c r="G117" s="177">
        <f>G118+G119</f>
        <v>1234.8</v>
      </c>
      <c r="H117" s="177">
        <f>H118+H119</f>
        <v>1196.9000000000001</v>
      </c>
      <c r="I117" s="177">
        <f>I118+I119</f>
        <v>1190.2</v>
      </c>
      <c r="J117" s="177">
        <f>J118+J119</f>
        <v>1195.5999999999999</v>
      </c>
    </row>
    <row r="118" spans="1:10" ht="18" customHeight="1" x14ac:dyDescent="0.2">
      <c r="A118" s="173" t="s">
        <v>210</v>
      </c>
      <c r="B118" s="174" t="s">
        <v>211</v>
      </c>
      <c r="C118" s="167">
        <v>2666.1</v>
      </c>
      <c r="D118" s="175">
        <v>3532.2</v>
      </c>
      <c r="E118" s="167">
        <v>2638.9</v>
      </c>
      <c r="F118" s="175">
        <f>SUM(G118:J118)</f>
        <v>3948.8</v>
      </c>
      <c r="G118" s="178">
        <v>1012.1</v>
      </c>
      <c r="H118" s="178">
        <v>981.1</v>
      </c>
      <c r="I118" s="178">
        <v>975.6</v>
      </c>
      <c r="J118" s="178">
        <v>980</v>
      </c>
    </row>
    <row r="119" spans="1:10" ht="18" customHeight="1" x14ac:dyDescent="0.2">
      <c r="A119" s="173" t="s">
        <v>212</v>
      </c>
      <c r="B119" s="174" t="s">
        <v>213</v>
      </c>
      <c r="C119" s="167">
        <v>551.9</v>
      </c>
      <c r="D119" s="175">
        <v>734.4</v>
      </c>
      <c r="E119" s="167">
        <v>557.29999999999995</v>
      </c>
      <c r="F119" s="175">
        <f>SUM(G119:J119)</f>
        <v>868.7</v>
      </c>
      <c r="G119" s="178">
        <v>222.7</v>
      </c>
      <c r="H119" s="178">
        <v>215.8</v>
      </c>
      <c r="I119" s="178">
        <v>214.6</v>
      </c>
      <c r="J119" s="178">
        <v>215.6</v>
      </c>
    </row>
    <row r="120" spans="1:10" ht="18" customHeight="1" x14ac:dyDescent="0.2">
      <c r="A120" s="179"/>
      <c r="B120" s="180"/>
      <c r="C120" s="181"/>
      <c r="D120" s="182"/>
      <c r="E120" s="181"/>
      <c r="F120" s="181"/>
      <c r="G120" s="183"/>
      <c r="H120" s="183"/>
      <c r="I120" s="183"/>
      <c r="J120" s="183"/>
    </row>
    <row r="121" spans="1:10" s="8" customFormat="1" ht="36" customHeight="1" x14ac:dyDescent="0.3">
      <c r="A121" s="198" t="s">
        <v>214</v>
      </c>
      <c r="B121" s="198"/>
      <c r="C121" s="199" t="s">
        <v>215</v>
      </c>
      <c r="D121" s="199"/>
      <c r="E121" s="199"/>
      <c r="F121" s="199" t="s">
        <v>216</v>
      </c>
      <c r="G121" s="199"/>
      <c r="H121" s="199"/>
      <c r="I121" s="199"/>
      <c r="J121" s="199"/>
    </row>
    <row r="122" spans="1:10" s="8" customFormat="1" ht="17.100000000000001" customHeight="1" x14ac:dyDescent="0.3">
      <c r="C122" s="192" t="s">
        <v>217</v>
      </c>
      <c r="D122" s="192"/>
      <c r="E122" s="192"/>
      <c r="F122" s="192" t="s">
        <v>218</v>
      </c>
      <c r="G122" s="192"/>
      <c r="H122" s="192"/>
      <c r="I122" s="192"/>
      <c r="J122" s="192"/>
    </row>
    <row r="123" spans="1:10" s="8" customFormat="1" ht="33" customHeight="1" x14ac:dyDescent="0.3">
      <c r="A123" s="8" t="s">
        <v>219</v>
      </c>
      <c r="C123" s="200" t="s">
        <v>220</v>
      </c>
      <c r="D123" s="200"/>
      <c r="E123" s="200"/>
      <c r="F123" s="199" t="s">
        <v>221</v>
      </c>
      <c r="G123" s="199"/>
      <c r="H123" s="199"/>
      <c r="I123" s="199"/>
      <c r="J123" s="199"/>
    </row>
    <row r="124" spans="1:10" s="8" customFormat="1" ht="17.25" customHeight="1" x14ac:dyDescent="0.3">
      <c r="C124" s="192" t="s">
        <v>222</v>
      </c>
      <c r="D124" s="192"/>
      <c r="E124" s="192"/>
      <c r="F124" s="192" t="s">
        <v>218</v>
      </c>
      <c r="G124" s="192"/>
      <c r="H124" s="192"/>
      <c r="I124" s="192"/>
      <c r="J124" s="192"/>
    </row>
    <row r="125" spans="1:10" s="8" customFormat="1" ht="17.25" customHeight="1" x14ac:dyDescent="0.3">
      <c r="A125" s="184" t="s">
        <v>223</v>
      </c>
      <c r="B125" s="185"/>
      <c r="C125" s="185"/>
      <c r="D125" s="185"/>
      <c r="E125" s="185"/>
      <c r="F125" s="185"/>
      <c r="G125" s="185"/>
      <c r="H125" s="185"/>
      <c r="I125" s="185"/>
      <c r="J125" s="185"/>
    </row>
    <row r="126" spans="1:10" ht="30" customHeight="1" x14ac:dyDescent="0.3">
      <c r="A126" s="186"/>
      <c r="B126" s="187"/>
      <c r="C126" s="187"/>
      <c r="D126" s="187"/>
      <c r="E126" s="187"/>
      <c r="F126" s="187"/>
      <c r="G126" s="187"/>
      <c r="H126" s="187"/>
      <c r="I126" s="187"/>
      <c r="J126" s="187"/>
    </row>
    <row r="127" spans="1:10" x14ac:dyDescent="0.2">
      <c r="A127" s="188"/>
    </row>
    <row r="128" spans="1:10" x14ac:dyDescent="0.2">
      <c r="A128" s="188"/>
      <c r="B128" s="9"/>
      <c r="C128" s="9"/>
      <c r="D128" s="9"/>
    </row>
    <row r="129" spans="1:4" x14ac:dyDescent="0.2">
      <c r="A129" s="188"/>
      <c r="B129" s="9"/>
      <c r="C129" s="9"/>
      <c r="D129" s="9"/>
    </row>
    <row r="130" spans="1:4" x14ac:dyDescent="0.2">
      <c r="A130" s="188"/>
      <c r="B130" s="9"/>
      <c r="C130" s="9"/>
      <c r="D130" s="9"/>
    </row>
    <row r="131" spans="1:4" x14ac:dyDescent="0.2">
      <c r="A131" s="188"/>
      <c r="B131" s="9"/>
      <c r="C131" s="9"/>
      <c r="D131" s="9"/>
    </row>
    <row r="132" spans="1:4" x14ac:dyDescent="0.2">
      <c r="A132" s="188"/>
      <c r="B132" s="9"/>
      <c r="C132" s="9"/>
      <c r="D132" s="9"/>
    </row>
    <row r="133" spans="1:4" ht="20.25" customHeight="1" x14ac:dyDescent="0.2">
      <c r="A133" s="188"/>
      <c r="B133" s="9"/>
      <c r="C133" s="9"/>
      <c r="D133" s="9"/>
    </row>
    <row r="134" spans="1:4" x14ac:dyDescent="0.2">
      <c r="A134" s="188"/>
      <c r="B134" s="9"/>
      <c r="C134" s="9"/>
      <c r="D134" s="9"/>
    </row>
    <row r="135" spans="1:4" x14ac:dyDescent="0.2">
      <c r="A135" s="188"/>
      <c r="B135" s="9"/>
      <c r="C135" s="9"/>
      <c r="D135" s="9"/>
    </row>
    <row r="136" spans="1:4" x14ac:dyDescent="0.2">
      <c r="A136" s="188"/>
      <c r="B136" s="9"/>
      <c r="C136" s="9"/>
      <c r="D136" s="9"/>
    </row>
    <row r="137" spans="1:4" x14ac:dyDescent="0.2">
      <c r="A137" s="188"/>
      <c r="B137" s="9"/>
      <c r="C137" s="9"/>
      <c r="D137" s="9"/>
    </row>
    <row r="138" spans="1:4" x14ac:dyDescent="0.2">
      <c r="A138" s="188"/>
      <c r="B138" s="9"/>
      <c r="C138" s="9"/>
      <c r="D138" s="9"/>
    </row>
    <row r="139" spans="1:4" x14ac:dyDescent="0.2">
      <c r="A139" s="188"/>
      <c r="B139" s="9"/>
      <c r="C139" s="9"/>
      <c r="D139" s="9"/>
    </row>
    <row r="140" spans="1:4" x14ac:dyDescent="0.2">
      <c r="A140" s="188"/>
      <c r="B140" s="9"/>
      <c r="C140" s="9"/>
      <c r="D140" s="9"/>
    </row>
    <row r="141" spans="1:4" x14ac:dyDescent="0.2">
      <c r="A141" s="188"/>
      <c r="B141" s="9"/>
      <c r="C141" s="9"/>
      <c r="D141" s="9"/>
    </row>
    <row r="142" spans="1:4" x14ac:dyDescent="0.2">
      <c r="A142" s="188"/>
      <c r="B142" s="9"/>
      <c r="C142" s="9"/>
      <c r="D142" s="9"/>
    </row>
    <row r="143" spans="1:4" x14ac:dyDescent="0.2">
      <c r="A143" s="188"/>
      <c r="B143" s="9"/>
      <c r="C143" s="9"/>
      <c r="D143" s="9"/>
    </row>
    <row r="144" spans="1:4" x14ac:dyDescent="0.2">
      <c r="A144" s="188"/>
      <c r="B144" s="9"/>
      <c r="C144" s="9"/>
      <c r="D144" s="9"/>
    </row>
    <row r="145" spans="1:4" x14ac:dyDescent="0.2">
      <c r="A145" s="188"/>
      <c r="B145" s="9"/>
      <c r="C145" s="9"/>
      <c r="D145" s="9"/>
    </row>
    <row r="146" spans="1:4" x14ac:dyDescent="0.2">
      <c r="A146" s="188"/>
      <c r="B146" s="9"/>
      <c r="C146" s="9"/>
      <c r="D146" s="9"/>
    </row>
    <row r="147" spans="1:4" x14ac:dyDescent="0.2">
      <c r="A147" s="188"/>
      <c r="B147" s="9"/>
      <c r="C147" s="9"/>
      <c r="D147" s="9"/>
    </row>
    <row r="148" spans="1:4" x14ac:dyDescent="0.2">
      <c r="A148" s="188"/>
      <c r="B148" s="9"/>
      <c r="C148" s="9"/>
      <c r="D148" s="9"/>
    </row>
    <row r="149" spans="1:4" x14ac:dyDescent="0.2">
      <c r="A149" s="188"/>
      <c r="B149" s="9"/>
      <c r="C149" s="9"/>
      <c r="D149" s="9"/>
    </row>
    <row r="150" spans="1:4" x14ac:dyDescent="0.2">
      <c r="A150" s="188"/>
      <c r="B150" s="9"/>
      <c r="C150" s="9"/>
      <c r="D150" s="9"/>
    </row>
    <row r="151" spans="1:4" x14ac:dyDescent="0.2">
      <c r="A151" s="188"/>
      <c r="B151" s="9"/>
      <c r="C151" s="9"/>
      <c r="D151" s="9"/>
    </row>
    <row r="152" spans="1:4" x14ac:dyDescent="0.2">
      <c r="A152" s="188"/>
      <c r="B152" s="9"/>
      <c r="C152" s="9"/>
      <c r="D152" s="9"/>
    </row>
    <row r="153" spans="1:4" x14ac:dyDescent="0.2">
      <c r="A153" s="188"/>
      <c r="B153" s="9"/>
      <c r="C153" s="9"/>
      <c r="D153" s="9"/>
    </row>
    <row r="154" spans="1:4" x14ac:dyDescent="0.2">
      <c r="A154" s="188"/>
      <c r="B154" s="9"/>
      <c r="C154" s="9"/>
      <c r="D154" s="9"/>
    </row>
    <row r="155" spans="1:4" x14ac:dyDescent="0.2">
      <c r="A155" s="188"/>
      <c r="B155" s="9"/>
      <c r="C155" s="9"/>
      <c r="D155" s="9"/>
    </row>
    <row r="156" spans="1:4" x14ac:dyDescent="0.2">
      <c r="A156" s="188"/>
      <c r="B156" s="9"/>
      <c r="C156" s="9"/>
      <c r="D156" s="9"/>
    </row>
    <row r="157" spans="1:4" x14ac:dyDescent="0.2">
      <c r="A157" s="188"/>
      <c r="B157" s="9"/>
      <c r="C157" s="9"/>
      <c r="D157" s="9"/>
    </row>
    <row r="158" spans="1:4" x14ac:dyDescent="0.2">
      <c r="A158" s="188"/>
      <c r="B158" s="9"/>
      <c r="C158" s="9"/>
      <c r="D158" s="9"/>
    </row>
    <row r="159" spans="1:4" x14ac:dyDescent="0.2">
      <c r="A159" s="188"/>
      <c r="B159" s="9"/>
      <c r="C159" s="9"/>
      <c r="D159" s="9"/>
    </row>
    <row r="160" spans="1:4" x14ac:dyDescent="0.2">
      <c r="A160" s="188"/>
      <c r="B160" s="9"/>
      <c r="C160" s="9"/>
      <c r="D160" s="9"/>
    </row>
    <row r="161" spans="1:4" x14ac:dyDescent="0.2">
      <c r="A161" s="188"/>
      <c r="B161" s="9"/>
      <c r="C161" s="9"/>
      <c r="D161" s="9"/>
    </row>
    <row r="162" spans="1:4" x14ac:dyDescent="0.2">
      <c r="A162" s="188"/>
      <c r="B162" s="9"/>
      <c r="C162" s="9"/>
      <c r="D162" s="9"/>
    </row>
    <row r="163" spans="1:4" x14ac:dyDescent="0.2">
      <c r="A163" s="188"/>
      <c r="B163" s="9"/>
      <c r="C163" s="9"/>
      <c r="D163" s="9"/>
    </row>
    <row r="164" spans="1:4" x14ac:dyDescent="0.2">
      <c r="A164" s="188"/>
      <c r="B164" s="9"/>
      <c r="C164" s="9"/>
      <c r="D164" s="9"/>
    </row>
    <row r="165" spans="1:4" x14ac:dyDescent="0.2">
      <c r="A165" s="188"/>
      <c r="B165" s="9"/>
      <c r="C165" s="9"/>
      <c r="D165" s="9"/>
    </row>
    <row r="166" spans="1:4" x14ac:dyDescent="0.2">
      <c r="A166" s="188"/>
      <c r="B166" s="9"/>
      <c r="C166" s="9"/>
      <c r="D166" s="9"/>
    </row>
    <row r="167" spans="1:4" x14ac:dyDescent="0.2">
      <c r="A167" s="188"/>
      <c r="B167" s="9"/>
      <c r="C167" s="9"/>
      <c r="D167" s="9"/>
    </row>
    <row r="168" spans="1:4" x14ac:dyDescent="0.2">
      <c r="A168" s="188"/>
      <c r="B168" s="9"/>
      <c r="C168" s="9"/>
      <c r="D168" s="9"/>
    </row>
    <row r="169" spans="1:4" x14ac:dyDescent="0.2">
      <c r="A169" s="188"/>
      <c r="B169" s="9"/>
      <c r="C169" s="9"/>
      <c r="D169" s="9"/>
    </row>
    <row r="170" spans="1:4" x14ac:dyDescent="0.2">
      <c r="A170" s="188"/>
      <c r="B170" s="9"/>
      <c r="C170" s="9"/>
      <c r="D170" s="9"/>
    </row>
    <row r="171" spans="1:4" x14ac:dyDescent="0.2">
      <c r="A171" s="188"/>
      <c r="B171" s="9"/>
      <c r="C171" s="9"/>
      <c r="D171" s="9"/>
    </row>
    <row r="172" spans="1:4" x14ac:dyDescent="0.2">
      <c r="A172" s="188"/>
      <c r="B172" s="9"/>
      <c r="C172" s="9"/>
      <c r="D172" s="9"/>
    </row>
    <row r="173" spans="1:4" x14ac:dyDescent="0.2">
      <c r="A173" s="188"/>
      <c r="B173" s="9"/>
      <c r="C173" s="9"/>
      <c r="D173" s="9"/>
    </row>
    <row r="174" spans="1:4" x14ac:dyDescent="0.2">
      <c r="A174" s="188"/>
      <c r="B174" s="9"/>
      <c r="C174" s="9"/>
      <c r="D174" s="9"/>
    </row>
    <row r="175" spans="1:4" x14ac:dyDescent="0.2">
      <c r="A175" s="188"/>
      <c r="B175" s="9"/>
      <c r="C175" s="9"/>
      <c r="D175" s="9"/>
    </row>
    <row r="176" spans="1:4" x14ac:dyDescent="0.2">
      <c r="A176" s="188"/>
      <c r="B176" s="9"/>
      <c r="C176" s="9"/>
      <c r="D176" s="9"/>
    </row>
    <row r="177" spans="1:4" x14ac:dyDescent="0.2">
      <c r="A177" s="188"/>
      <c r="B177" s="9"/>
      <c r="C177" s="9"/>
      <c r="D177" s="9"/>
    </row>
    <row r="178" spans="1:4" x14ac:dyDescent="0.2">
      <c r="A178" s="188"/>
      <c r="B178" s="9"/>
      <c r="C178" s="9"/>
      <c r="D178" s="9"/>
    </row>
    <row r="179" spans="1:4" x14ac:dyDescent="0.2">
      <c r="A179" s="188"/>
      <c r="B179" s="9"/>
      <c r="C179" s="9"/>
      <c r="D179" s="9"/>
    </row>
    <row r="180" spans="1:4" x14ac:dyDescent="0.2">
      <c r="A180" s="188"/>
      <c r="B180" s="9"/>
      <c r="C180" s="9"/>
      <c r="D180" s="9"/>
    </row>
    <row r="181" spans="1:4" x14ac:dyDescent="0.2">
      <c r="A181" s="188"/>
      <c r="B181" s="9"/>
      <c r="C181" s="9"/>
      <c r="D181" s="9"/>
    </row>
    <row r="182" spans="1:4" x14ac:dyDescent="0.2">
      <c r="A182" s="188"/>
      <c r="B182" s="9"/>
      <c r="C182" s="9"/>
      <c r="D182" s="9"/>
    </row>
    <row r="183" spans="1:4" x14ac:dyDescent="0.2">
      <c r="A183" s="188"/>
      <c r="B183" s="9"/>
      <c r="C183" s="9"/>
      <c r="D183" s="9"/>
    </row>
    <row r="184" spans="1:4" x14ac:dyDescent="0.2">
      <c r="A184" s="188"/>
      <c r="B184" s="9"/>
      <c r="C184" s="9"/>
      <c r="D184" s="9"/>
    </row>
    <row r="185" spans="1:4" x14ac:dyDescent="0.2">
      <c r="A185" s="188"/>
      <c r="B185" s="9"/>
      <c r="C185" s="9"/>
      <c r="D185" s="9"/>
    </row>
    <row r="186" spans="1:4" x14ac:dyDescent="0.2">
      <c r="A186" s="188"/>
      <c r="B186" s="9"/>
      <c r="C186" s="9"/>
      <c r="D186" s="9"/>
    </row>
    <row r="187" spans="1:4" x14ac:dyDescent="0.2">
      <c r="A187" s="188"/>
      <c r="B187" s="9"/>
      <c r="C187" s="9"/>
      <c r="D187" s="9"/>
    </row>
    <row r="188" spans="1:4" x14ac:dyDescent="0.2">
      <c r="A188" s="188"/>
      <c r="B188" s="9"/>
      <c r="C188" s="9"/>
      <c r="D188" s="9"/>
    </row>
    <row r="189" spans="1:4" x14ac:dyDescent="0.2">
      <c r="A189" s="188"/>
      <c r="B189" s="9"/>
      <c r="C189" s="9"/>
      <c r="D189" s="9"/>
    </row>
    <row r="190" spans="1:4" x14ac:dyDescent="0.2">
      <c r="A190" s="188"/>
      <c r="B190" s="9"/>
      <c r="C190" s="9"/>
      <c r="D190" s="9"/>
    </row>
    <row r="191" spans="1:4" x14ac:dyDescent="0.2">
      <c r="A191" s="188"/>
      <c r="B191" s="9"/>
      <c r="C191" s="9"/>
      <c r="D191" s="9"/>
    </row>
    <row r="192" spans="1:4" x14ac:dyDescent="0.2">
      <c r="A192" s="188"/>
      <c r="B192" s="9"/>
      <c r="C192" s="9"/>
      <c r="D192" s="9"/>
    </row>
    <row r="193" spans="1:4" x14ac:dyDescent="0.2">
      <c r="A193" s="188"/>
      <c r="B193" s="9"/>
      <c r="C193" s="9"/>
      <c r="D193" s="9"/>
    </row>
    <row r="194" spans="1:4" x14ac:dyDescent="0.2">
      <c r="A194" s="188"/>
      <c r="B194" s="9"/>
      <c r="C194" s="9"/>
      <c r="D194" s="9"/>
    </row>
    <row r="195" spans="1:4" x14ac:dyDescent="0.2">
      <c r="A195" s="188"/>
      <c r="B195" s="9"/>
      <c r="C195" s="9"/>
      <c r="D195" s="9"/>
    </row>
    <row r="196" spans="1:4" x14ac:dyDescent="0.2">
      <c r="A196" s="188"/>
      <c r="B196" s="9"/>
      <c r="C196" s="9"/>
      <c r="D196" s="9"/>
    </row>
    <row r="197" spans="1:4" x14ac:dyDescent="0.2">
      <c r="A197" s="188"/>
      <c r="B197" s="9"/>
      <c r="C197" s="9"/>
      <c r="D197" s="9"/>
    </row>
    <row r="198" spans="1:4" x14ac:dyDescent="0.2">
      <c r="A198" s="188"/>
      <c r="B198" s="9"/>
      <c r="C198" s="9"/>
      <c r="D198" s="9"/>
    </row>
    <row r="199" spans="1:4" x14ac:dyDescent="0.2">
      <c r="A199" s="188"/>
      <c r="B199" s="9"/>
      <c r="C199" s="9"/>
      <c r="D199" s="9"/>
    </row>
    <row r="200" spans="1:4" x14ac:dyDescent="0.2">
      <c r="A200" s="188"/>
      <c r="B200" s="9"/>
      <c r="C200" s="9"/>
      <c r="D200" s="9"/>
    </row>
    <row r="201" spans="1:4" x14ac:dyDescent="0.2">
      <c r="A201" s="188"/>
      <c r="B201" s="9"/>
      <c r="C201" s="9"/>
      <c r="D201" s="9"/>
    </row>
    <row r="202" spans="1:4" x14ac:dyDescent="0.2">
      <c r="A202" s="188"/>
      <c r="B202" s="9"/>
      <c r="C202" s="9"/>
      <c r="D202" s="9"/>
    </row>
    <row r="203" spans="1:4" x14ac:dyDescent="0.2">
      <c r="A203" s="188"/>
      <c r="B203" s="9"/>
      <c r="C203" s="9"/>
      <c r="D203" s="9"/>
    </row>
    <row r="204" spans="1:4" x14ac:dyDescent="0.2">
      <c r="A204" s="188"/>
      <c r="B204" s="9"/>
      <c r="C204" s="9"/>
      <c r="D204" s="9"/>
    </row>
    <row r="205" spans="1:4" x14ac:dyDescent="0.2">
      <c r="A205" s="188"/>
      <c r="B205" s="9"/>
      <c r="C205" s="9"/>
      <c r="D205" s="9"/>
    </row>
    <row r="206" spans="1:4" x14ac:dyDescent="0.2">
      <c r="A206" s="188"/>
      <c r="B206" s="9"/>
      <c r="C206" s="9"/>
      <c r="D206" s="9"/>
    </row>
    <row r="207" spans="1:4" x14ac:dyDescent="0.2">
      <c r="A207" s="188"/>
      <c r="B207" s="9"/>
      <c r="C207" s="9"/>
      <c r="D207" s="9"/>
    </row>
    <row r="208" spans="1:4" x14ac:dyDescent="0.2">
      <c r="A208" s="188"/>
      <c r="B208" s="9"/>
      <c r="C208" s="9"/>
      <c r="D208" s="9"/>
    </row>
    <row r="209" spans="1:4" x14ac:dyDescent="0.2">
      <c r="A209" s="188"/>
      <c r="B209" s="9"/>
      <c r="C209" s="9"/>
      <c r="D209" s="9"/>
    </row>
    <row r="210" spans="1:4" x14ac:dyDescent="0.2">
      <c r="A210" s="188"/>
      <c r="B210" s="9"/>
      <c r="C210" s="9"/>
      <c r="D210" s="9"/>
    </row>
    <row r="211" spans="1:4" x14ac:dyDescent="0.2">
      <c r="A211" s="188"/>
      <c r="B211" s="9"/>
      <c r="C211" s="9"/>
      <c r="D211" s="9"/>
    </row>
    <row r="212" spans="1:4" x14ac:dyDescent="0.2">
      <c r="A212" s="188"/>
      <c r="B212" s="9"/>
      <c r="C212" s="9"/>
      <c r="D212" s="9"/>
    </row>
    <row r="213" spans="1:4" x14ac:dyDescent="0.2">
      <c r="A213" s="188"/>
      <c r="B213" s="9"/>
      <c r="C213" s="9"/>
      <c r="D213" s="9"/>
    </row>
    <row r="214" spans="1:4" x14ac:dyDescent="0.2">
      <c r="A214" s="188"/>
      <c r="B214" s="9"/>
      <c r="C214" s="9"/>
      <c r="D214" s="9"/>
    </row>
    <row r="215" spans="1:4" x14ac:dyDescent="0.2">
      <c r="A215" s="188"/>
      <c r="B215" s="9"/>
      <c r="C215" s="9"/>
      <c r="D215" s="9"/>
    </row>
    <row r="216" spans="1:4" x14ac:dyDescent="0.2">
      <c r="A216" s="188"/>
      <c r="B216" s="9"/>
      <c r="C216" s="9"/>
      <c r="D216" s="9"/>
    </row>
    <row r="217" spans="1:4" x14ac:dyDescent="0.2">
      <c r="A217" s="188"/>
      <c r="B217" s="9"/>
      <c r="C217" s="9"/>
      <c r="D217" s="9"/>
    </row>
    <row r="218" spans="1:4" x14ac:dyDescent="0.2">
      <c r="A218" s="188"/>
      <c r="B218" s="9"/>
      <c r="C218" s="9"/>
      <c r="D218" s="9"/>
    </row>
    <row r="219" spans="1:4" x14ac:dyDescent="0.2">
      <c r="A219" s="188"/>
      <c r="B219" s="9"/>
      <c r="C219" s="9"/>
      <c r="D219" s="9"/>
    </row>
    <row r="220" spans="1:4" x14ac:dyDescent="0.2">
      <c r="A220" s="188"/>
      <c r="B220" s="9"/>
      <c r="C220" s="9"/>
      <c r="D220" s="9"/>
    </row>
    <row r="221" spans="1:4" x14ac:dyDescent="0.2">
      <c r="A221" s="188"/>
      <c r="B221" s="9"/>
      <c r="C221" s="9"/>
      <c r="D221" s="9"/>
    </row>
    <row r="222" spans="1:4" x14ac:dyDescent="0.2">
      <c r="A222" s="188"/>
      <c r="B222" s="9"/>
      <c r="C222" s="9"/>
      <c r="D222" s="9"/>
    </row>
    <row r="223" spans="1:4" x14ac:dyDescent="0.2">
      <c r="A223" s="188"/>
      <c r="B223" s="9"/>
      <c r="C223" s="9"/>
      <c r="D223" s="9"/>
    </row>
    <row r="224" spans="1:4" x14ac:dyDescent="0.2">
      <c r="A224" s="188"/>
      <c r="B224" s="9"/>
      <c r="C224" s="9"/>
      <c r="D224" s="9"/>
    </row>
    <row r="225" spans="1:4" x14ac:dyDescent="0.2">
      <c r="A225" s="188"/>
      <c r="B225" s="9"/>
      <c r="C225" s="9"/>
      <c r="D225" s="9"/>
    </row>
    <row r="226" spans="1:4" x14ac:dyDescent="0.2">
      <c r="A226" s="188"/>
      <c r="B226" s="9"/>
      <c r="C226" s="9"/>
      <c r="D226" s="9"/>
    </row>
    <row r="227" spans="1:4" x14ac:dyDescent="0.2">
      <c r="A227" s="188"/>
      <c r="B227" s="9"/>
      <c r="C227" s="9"/>
      <c r="D227" s="9"/>
    </row>
    <row r="228" spans="1:4" x14ac:dyDescent="0.2">
      <c r="A228" s="188"/>
      <c r="B228" s="9"/>
      <c r="C228" s="9"/>
      <c r="D228" s="9"/>
    </row>
    <row r="229" spans="1:4" x14ac:dyDescent="0.2">
      <c r="A229" s="188"/>
      <c r="B229" s="9"/>
      <c r="C229" s="9"/>
      <c r="D229" s="9"/>
    </row>
    <row r="230" spans="1:4" x14ac:dyDescent="0.2">
      <c r="A230" s="188"/>
      <c r="B230" s="9"/>
      <c r="C230" s="9"/>
      <c r="D230" s="9"/>
    </row>
    <row r="231" spans="1:4" x14ac:dyDescent="0.2">
      <c r="A231" s="188"/>
      <c r="B231" s="9"/>
      <c r="C231" s="9"/>
      <c r="D231" s="9"/>
    </row>
    <row r="232" spans="1:4" x14ac:dyDescent="0.2">
      <c r="A232" s="188"/>
      <c r="B232" s="9"/>
      <c r="C232" s="9"/>
      <c r="D232" s="9"/>
    </row>
    <row r="233" spans="1:4" x14ac:dyDescent="0.2">
      <c r="A233" s="188"/>
      <c r="B233" s="9"/>
      <c r="C233" s="9"/>
      <c r="D233" s="9"/>
    </row>
    <row r="234" spans="1:4" x14ac:dyDescent="0.2">
      <c r="A234" s="188"/>
      <c r="B234" s="9"/>
      <c r="C234" s="9"/>
      <c r="D234" s="9"/>
    </row>
    <row r="235" spans="1:4" x14ac:dyDescent="0.2">
      <c r="A235" s="188"/>
      <c r="B235" s="9"/>
      <c r="C235" s="9"/>
      <c r="D235" s="9"/>
    </row>
    <row r="236" spans="1:4" x14ac:dyDescent="0.2">
      <c r="A236" s="188"/>
      <c r="B236" s="9"/>
      <c r="C236" s="9"/>
      <c r="D236" s="9"/>
    </row>
    <row r="237" spans="1:4" x14ac:dyDescent="0.2">
      <c r="A237" s="188"/>
      <c r="B237" s="9"/>
      <c r="C237" s="9"/>
      <c r="D237" s="9"/>
    </row>
    <row r="238" spans="1:4" x14ac:dyDescent="0.2">
      <c r="A238" s="188"/>
      <c r="B238" s="9"/>
      <c r="C238" s="9"/>
      <c r="D238" s="9"/>
    </row>
    <row r="239" spans="1:4" x14ac:dyDescent="0.2">
      <c r="A239" s="188"/>
      <c r="B239" s="9"/>
      <c r="C239" s="9"/>
      <c r="D239" s="9"/>
    </row>
    <row r="240" spans="1:4" x14ac:dyDescent="0.2">
      <c r="A240" s="188"/>
      <c r="B240" s="9"/>
      <c r="C240" s="9"/>
      <c r="D240" s="9"/>
    </row>
    <row r="241" spans="1:4" x14ac:dyDescent="0.2">
      <c r="A241" s="188"/>
      <c r="B241" s="9"/>
      <c r="C241" s="9"/>
      <c r="D241" s="9"/>
    </row>
    <row r="242" spans="1:4" x14ac:dyDescent="0.2">
      <c r="A242" s="188"/>
      <c r="B242" s="9"/>
      <c r="C242" s="9"/>
      <c r="D242" s="9"/>
    </row>
    <row r="243" spans="1:4" x14ac:dyDescent="0.2">
      <c r="A243" s="188"/>
      <c r="B243" s="9"/>
      <c r="C243" s="9"/>
      <c r="D243" s="9"/>
    </row>
    <row r="244" spans="1:4" x14ac:dyDescent="0.2">
      <c r="A244" s="188"/>
      <c r="B244" s="9"/>
      <c r="C244" s="9"/>
      <c r="D244" s="9"/>
    </row>
    <row r="245" spans="1:4" x14ac:dyDescent="0.2">
      <c r="A245" s="188"/>
      <c r="B245" s="9"/>
      <c r="C245" s="9"/>
      <c r="D245" s="9"/>
    </row>
    <row r="246" spans="1:4" x14ac:dyDescent="0.2">
      <c r="A246" s="188"/>
      <c r="B246" s="9"/>
      <c r="C246" s="9"/>
      <c r="D246" s="9"/>
    </row>
    <row r="247" spans="1:4" x14ac:dyDescent="0.2">
      <c r="A247" s="188"/>
      <c r="B247" s="9"/>
      <c r="C247" s="9"/>
      <c r="D247" s="9"/>
    </row>
    <row r="248" spans="1:4" x14ac:dyDescent="0.2">
      <c r="A248" s="188"/>
      <c r="B248" s="9"/>
      <c r="C248" s="9"/>
      <c r="D248" s="9"/>
    </row>
    <row r="249" spans="1:4" x14ac:dyDescent="0.2">
      <c r="A249" s="188"/>
      <c r="B249" s="9"/>
      <c r="C249" s="9"/>
      <c r="D249" s="9"/>
    </row>
    <row r="250" spans="1:4" x14ac:dyDescent="0.2">
      <c r="A250" s="188"/>
      <c r="B250" s="9"/>
      <c r="C250" s="9"/>
      <c r="D250" s="9"/>
    </row>
    <row r="251" spans="1:4" x14ac:dyDescent="0.2">
      <c r="A251" s="188"/>
      <c r="B251" s="9"/>
      <c r="C251" s="9"/>
      <c r="D251" s="9"/>
    </row>
    <row r="252" spans="1:4" x14ac:dyDescent="0.2">
      <c r="A252" s="188"/>
      <c r="B252" s="9"/>
      <c r="C252" s="9"/>
      <c r="D252" s="9"/>
    </row>
    <row r="253" spans="1:4" x14ac:dyDescent="0.2">
      <c r="A253" s="188"/>
      <c r="B253" s="9"/>
      <c r="C253" s="9"/>
      <c r="D253" s="9"/>
    </row>
    <row r="254" spans="1:4" x14ac:dyDescent="0.2">
      <c r="A254" s="188"/>
      <c r="B254" s="9"/>
      <c r="C254" s="9"/>
      <c r="D254" s="9"/>
    </row>
    <row r="255" spans="1:4" x14ac:dyDescent="0.2">
      <c r="A255" s="188"/>
      <c r="B255" s="9"/>
      <c r="C255" s="9"/>
      <c r="D255" s="9"/>
    </row>
    <row r="256" spans="1:4" x14ac:dyDescent="0.2">
      <c r="A256" s="188"/>
      <c r="B256" s="9"/>
      <c r="C256" s="9"/>
      <c r="D256" s="9"/>
    </row>
    <row r="257" spans="1:4" x14ac:dyDescent="0.2">
      <c r="A257" s="188"/>
      <c r="B257" s="9"/>
      <c r="C257" s="9"/>
      <c r="D257" s="9"/>
    </row>
    <row r="258" spans="1:4" x14ac:dyDescent="0.2">
      <c r="A258" s="188"/>
      <c r="B258" s="9"/>
      <c r="C258" s="9"/>
      <c r="D258" s="9"/>
    </row>
    <row r="259" spans="1:4" x14ac:dyDescent="0.2">
      <c r="A259" s="188"/>
      <c r="B259" s="9"/>
      <c r="C259" s="9"/>
      <c r="D259" s="9"/>
    </row>
    <row r="260" spans="1:4" x14ac:dyDescent="0.2">
      <c r="A260" s="188"/>
      <c r="B260" s="9"/>
      <c r="C260" s="9"/>
      <c r="D260" s="9"/>
    </row>
  </sheetData>
  <sheetProtection selectLockedCells="1" selectUnlockedCells="1"/>
  <mergeCells count="59">
    <mergeCell ref="A11:B11"/>
    <mergeCell ref="G11:J11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9:J9"/>
    <mergeCell ref="G10:J10"/>
    <mergeCell ref="G13:J13"/>
    <mergeCell ref="G14:J14"/>
    <mergeCell ref="A15:I15"/>
    <mergeCell ref="A16:I16"/>
    <mergeCell ref="B17:G17"/>
    <mergeCell ref="H17:I17"/>
    <mergeCell ref="B18:G18"/>
    <mergeCell ref="H18:I18"/>
    <mergeCell ref="B19:G19"/>
    <mergeCell ref="H19:I19"/>
    <mergeCell ref="B20:G20"/>
    <mergeCell ref="H20:I20"/>
    <mergeCell ref="A32:I32"/>
    <mergeCell ref="B21:G21"/>
    <mergeCell ref="H21:I21"/>
    <mergeCell ref="B22:G22"/>
    <mergeCell ref="H22:I22"/>
    <mergeCell ref="B23:G23"/>
    <mergeCell ref="H23:I23"/>
    <mergeCell ref="B24:G24"/>
    <mergeCell ref="H24:I24"/>
    <mergeCell ref="B26:I26"/>
    <mergeCell ref="B28:I28"/>
    <mergeCell ref="A31:J31"/>
    <mergeCell ref="A33:J33"/>
    <mergeCell ref="A34:J34"/>
    <mergeCell ref="G36:J36"/>
    <mergeCell ref="A83:J83"/>
    <mergeCell ref="A94:J94"/>
    <mergeCell ref="C124:E124"/>
    <mergeCell ref="F124:J124"/>
    <mergeCell ref="A36:A37"/>
    <mergeCell ref="B36:B37"/>
    <mergeCell ref="C36:C37"/>
    <mergeCell ref="D36:D37"/>
    <mergeCell ref="E36:E37"/>
    <mergeCell ref="F36:F37"/>
    <mergeCell ref="A121:B121"/>
    <mergeCell ref="C121:E121"/>
    <mergeCell ref="F121:J121"/>
    <mergeCell ref="C122:E122"/>
    <mergeCell ref="F122:J122"/>
    <mergeCell ref="C123:E123"/>
    <mergeCell ref="F123:J123"/>
    <mergeCell ref="A115:J115"/>
  </mergeCells>
  <printOptions horizontalCentered="1"/>
  <pageMargins left="0.19685039370078741" right="0" top="0" bottom="0" header="0.51181102362204722" footer="0.51181102362204722"/>
  <pageSetup paperSize="9" scale="55" orientation="portrait" verticalDpi="300"/>
  <headerFooter alignWithMargins="0"/>
  <rowBreaks count="2" manualBreakCount="2">
    <brk id="64" max="9" man="1"/>
    <brk id="9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 24</vt:lpstr>
      <vt:lpstr>'фінплан 24'!Print_Area</vt:lpstr>
      <vt:lpstr>'фінплан 24'!Print_Titles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2024-11-28T07:11:03Z</cp:lastPrinted>
  <dcterms:created xsi:type="dcterms:W3CDTF">2022-01-19T09:48:20Z</dcterms:created>
  <dcterms:modified xsi:type="dcterms:W3CDTF">2024-12-20T09:10:47Z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6F86545D0816494C9363F7F251BEF786_12</vt:lpwstr>
  </property>
  <property fmtid="{D5CDD505-2E9C-101B-9397-08002B2CF9AE}" pid="3" name="KSOProductBuildVer">
    <vt:lpwstr>1033-12.2.0.18911</vt:lpwstr>
  </property>
  <property fmtid="{D5CDD505-2E9C-101B-9397-08002B2CF9AE}" pid="4" name="KSOReadingLayout">
    <vt:bool>false</vt:bool>
  </property>
</Properties>
</file>