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Wykonkom\Rish2024\"/>
    </mc:Choice>
  </mc:AlternateContent>
  <bookViews>
    <workbookView xWindow="0" yWindow="0" windowWidth="19200" windowHeight="11205" tabRatio="500"/>
  </bookViews>
  <sheets>
    <sheet name="проект ФінПлану деталізований 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26" i="1" l="1"/>
  <c r="D225" i="1"/>
  <c r="D224" i="1"/>
  <c r="D223" i="1"/>
  <c r="D222" i="1"/>
  <c r="D221" i="1"/>
  <c r="D220" i="1"/>
  <c r="F218" i="1"/>
  <c r="E218" i="1"/>
  <c r="D218" i="1"/>
  <c r="F217" i="1"/>
  <c r="E217" i="1"/>
  <c r="D217" i="1"/>
  <c r="F216" i="1"/>
  <c r="E216" i="1"/>
  <c r="D216" i="1"/>
  <c r="F215" i="1"/>
  <c r="E215" i="1"/>
  <c r="D215" i="1"/>
  <c r="F214" i="1"/>
  <c r="E214" i="1"/>
  <c r="D214" i="1"/>
  <c r="F213" i="1"/>
  <c r="E213" i="1"/>
  <c r="D213" i="1"/>
  <c r="E212" i="1"/>
  <c r="D212" i="1"/>
  <c r="F211" i="1"/>
  <c r="E211" i="1"/>
  <c r="D211" i="1"/>
  <c r="F210" i="1"/>
  <c r="E201" i="1"/>
  <c r="E210" i="1" s="1"/>
  <c r="D201" i="1"/>
  <c r="D210" i="1" s="1"/>
  <c r="E192" i="1"/>
  <c r="D192" i="1"/>
  <c r="E160" i="1"/>
  <c r="D160" i="1"/>
  <c r="D152" i="1"/>
  <c r="J149" i="1"/>
  <c r="H149" i="1"/>
  <c r="E142" i="1"/>
  <c r="D142" i="1"/>
  <c r="F141" i="1"/>
  <c r="F140" i="1"/>
  <c r="F139" i="1"/>
  <c r="J138" i="1"/>
  <c r="I138" i="1"/>
  <c r="H138" i="1"/>
  <c r="G138" i="1"/>
  <c r="F138" i="1"/>
  <c r="E138" i="1"/>
  <c r="D138" i="1"/>
  <c r="F137" i="1"/>
  <c r="F136" i="1"/>
  <c r="F135" i="1"/>
  <c r="F134" i="1"/>
  <c r="F133" i="1"/>
  <c r="J132" i="1"/>
  <c r="J120" i="1" s="1"/>
  <c r="I132" i="1"/>
  <c r="H132" i="1"/>
  <c r="H120" i="1" s="1"/>
  <c r="G132" i="1"/>
  <c r="F132" i="1"/>
  <c r="E132" i="1"/>
  <c r="D132" i="1"/>
  <c r="F130" i="1"/>
  <c r="F121" i="1"/>
  <c r="E121" i="1"/>
  <c r="D121" i="1"/>
  <c r="I120" i="1"/>
  <c r="G120" i="1"/>
  <c r="E120" i="1"/>
  <c r="D120" i="1"/>
  <c r="D115" i="1"/>
  <c r="F109" i="1"/>
  <c r="F108" i="1"/>
  <c r="F107" i="1"/>
  <c r="J106" i="1"/>
  <c r="I106" i="1"/>
  <c r="H106" i="1"/>
  <c r="G106" i="1"/>
  <c r="F106" i="1" s="1"/>
  <c r="E106" i="1"/>
  <c r="D106" i="1"/>
  <c r="F104" i="1"/>
  <c r="F100" i="1"/>
  <c r="F99" i="1"/>
  <c r="F98" i="1"/>
  <c r="E98" i="1"/>
  <c r="D98" i="1"/>
  <c r="F97" i="1"/>
  <c r="J95" i="1"/>
  <c r="I95" i="1"/>
  <c r="H95" i="1"/>
  <c r="G95" i="1"/>
  <c r="F95" i="1" s="1"/>
  <c r="E95" i="1"/>
  <c r="D95" i="1"/>
  <c r="F92" i="1"/>
  <c r="F89" i="1"/>
  <c r="F86" i="1"/>
  <c r="F83" i="1"/>
  <c r="F82" i="1"/>
  <c r="F81" i="1"/>
  <c r="J80" i="1"/>
  <c r="I80" i="1"/>
  <c r="H80" i="1"/>
  <c r="G80" i="1"/>
  <c r="F80" i="1"/>
  <c r="E80" i="1"/>
  <c r="D80" i="1"/>
  <c r="F79" i="1"/>
  <c r="F78" i="1"/>
  <c r="F76" i="1"/>
  <c r="F75" i="1"/>
  <c r="F74" i="1"/>
  <c r="F73" i="1"/>
  <c r="J72" i="1"/>
  <c r="I72" i="1"/>
  <c r="I69" i="1" s="1"/>
  <c r="I53" i="1" s="1"/>
  <c r="I150" i="1" s="1"/>
  <c r="H72" i="1"/>
  <c r="G72" i="1"/>
  <c r="F72" i="1" s="1"/>
  <c r="E72" i="1"/>
  <c r="E69" i="1" s="1"/>
  <c r="E53" i="1" s="1"/>
  <c r="E150" i="1" s="1"/>
  <c r="D72" i="1"/>
  <c r="F71" i="1"/>
  <c r="F70" i="1"/>
  <c r="J69" i="1"/>
  <c r="H69" i="1"/>
  <c r="H53" i="1" s="1"/>
  <c r="H150" i="1" s="1"/>
  <c r="D69" i="1"/>
  <c r="D53" i="1"/>
  <c r="D150" i="1" s="1"/>
  <c r="F45" i="1"/>
  <c r="F44" i="1"/>
  <c r="F42" i="1"/>
  <c r="I41" i="1"/>
  <c r="H41" i="1"/>
  <c r="G41" i="1"/>
  <c r="F41" i="1" s="1"/>
  <c r="D41" i="1"/>
  <c r="D33" i="1" s="1"/>
  <c r="D149" i="1" s="1"/>
  <c r="F40" i="1"/>
  <c r="F37" i="1"/>
  <c r="J36" i="1"/>
  <c r="I36" i="1"/>
  <c r="H36" i="1"/>
  <c r="G36" i="1"/>
  <c r="F36" i="1" s="1"/>
  <c r="E36" i="1"/>
  <c r="D36" i="1"/>
  <c r="F35" i="1"/>
  <c r="J33" i="1"/>
  <c r="I33" i="1"/>
  <c r="I149" i="1" s="1"/>
  <c r="I151" i="1" s="1"/>
  <c r="H33" i="1"/>
  <c r="G33" i="1"/>
  <c r="G149" i="1" s="1"/>
  <c r="E33" i="1"/>
  <c r="E149" i="1" s="1"/>
  <c r="F149" i="1" l="1"/>
  <c r="H151" i="1"/>
  <c r="D151" i="1"/>
  <c r="J53" i="1"/>
  <c r="J150" i="1" s="1"/>
  <c r="J151" i="1"/>
  <c r="F33" i="1"/>
  <c r="G69" i="1"/>
  <c r="F69" i="1" l="1"/>
  <c r="G53" i="1"/>
  <c r="G150" i="1" s="1"/>
  <c r="F150" i="1" l="1"/>
  <c r="F151" i="1" s="1"/>
  <c r="G151" i="1"/>
</calcChain>
</file>

<file path=xl/sharedStrings.xml><?xml version="1.0" encoding="utf-8"?>
<sst xmlns="http://schemas.openxmlformats.org/spreadsheetml/2006/main" count="407" uniqueCount="337">
  <si>
    <t>“ПОГОДЖЕНО”</t>
  </si>
  <si>
    <t>ЗАТВЕРДЖЕНО</t>
  </si>
  <si>
    <t>Начальник фінансового управління</t>
  </si>
  <si>
    <t>Калуської міської ради</t>
  </si>
  <si>
    <t>Рішення виконавчого комітету Калуської міської ради</t>
  </si>
  <si>
    <t xml:space="preserve">                                               Леся Поташник </t>
  </si>
  <si>
    <t>“____”_______________20____р.</t>
  </si>
  <si>
    <t>Проект</t>
  </si>
  <si>
    <t>Х</t>
  </si>
  <si>
    <t>Заступник міського голови з питань діяльності виконавчих органів</t>
  </si>
  <si>
    <t xml:space="preserve">Основний </t>
  </si>
  <si>
    <t xml:space="preserve">Уточнений </t>
  </si>
  <si>
    <t xml:space="preserve">                                             Наталія Кінаш</t>
  </si>
  <si>
    <t>Зміни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</si>
  <si>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</si>
  <si>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</si>
  <si>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</si>
  <si>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</si>
  <si>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"Центральна районна лікарня Калуської міської ради Івано- Франківської області"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</si>
  <si>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</si>
  <si>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</si>
  <si>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</si>
  <si>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</si>
  <si>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</si>
  <si>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Калуш</t>
  </si>
  <si>
    <t>за КОАТУУ</t>
  </si>
  <si>
    <t>Орган державного управління</t>
  </si>
  <si>
    <t>Калуська міська рада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</si>
  <si>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</si>
  <si>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</si>
  <si>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</si>
  <si>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</si>
  <si>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</si>
  <si>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>86.10 Діяльність лікарняних закладів</t>
  </si>
  <si>
    <t>за КВЕД</t>
  </si>
  <si>
    <t>86.10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</si>
  <si>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</si>
  <si>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</si>
  <si>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</si>
  <si>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</si>
  <si>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</si>
  <si>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</si>
  <si>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</si>
  <si>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Івано-Франківська обл. м. Калуш, вул. Медична,6</t>
  </si>
  <si>
    <t>Стандарти звітності МСФЗ</t>
  </si>
  <si>
    <t>Телефон</t>
  </si>
  <si>
    <t>03472 6-33-17</t>
  </si>
  <si>
    <t>Прізвище та ініціали керівника</t>
  </si>
  <si>
    <t>Мороз Ярослав Петрович</t>
  </si>
  <si>
    <r>
      <rPr>
        <b/>
        <sz val="16"/>
        <rFont val="Times New Roman"/>
        <family val="1"/>
        <charset val="204"/>
      </rPr>
      <t xml:space="preserve">ФІНАНСОВИЙ ПЛАН  КНП  "Центральна районна лікарня Калуської міської  ради Івано - Франківської області на </t>
    </r>
    <r>
      <rPr>
        <b/>
        <u/>
        <sz val="16"/>
        <rFont val="Times New Roman"/>
        <family val="1"/>
        <charset val="204"/>
      </rPr>
      <t xml:space="preserve"> 2025 </t>
    </r>
    <r>
      <rPr>
        <b/>
        <sz val="16"/>
        <rFont val="Times New Roman"/>
        <family val="1"/>
        <charset val="204"/>
      </rPr>
      <t>рік</t>
    </r>
  </si>
  <si>
    <t>тис. грн.</t>
  </si>
  <si>
    <t>Найменування показника</t>
  </si>
  <si>
    <t>Номер рядка</t>
  </si>
  <si>
    <t xml:space="preserve">Код рядка </t>
  </si>
  <si>
    <t>Факт минулого року (факт 2023року)</t>
  </si>
  <si>
    <t>Фінансовий план поточного  2024 року</t>
  </si>
  <si>
    <t>Проект фінансового плану на 2025 рік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</si>
  <si>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</si>
  <si>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</si>
  <si>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</si>
  <si>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</si>
  <si>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</si>
  <si>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</si>
  <si>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</si>
  <si>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</t>
  </si>
  <si>
    <t>Обласна субвенція на забезпечення централізованої подачі кисню хворим на COVID-19</t>
  </si>
  <si>
    <t>Доходи за Договором з Національною службою здоров'я України (в т.ч. COVID-19)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</si>
  <si>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</si>
  <si>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</si>
  <si>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</si>
  <si>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</si>
  <si>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</si>
  <si>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видатки</t>
  </si>
  <si>
    <t>1040.3</t>
  </si>
  <si>
    <t>Дохід з місцевого бюджету за діючими міськими цільовими програмами</t>
  </si>
  <si>
    <t>Інші доходи, у т. 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</si>
  <si>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</si>
  <si>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</si>
  <si>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</si>
  <si>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</si>
  <si>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у сфері охорони здоров”я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</si>
  <si>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</si>
  <si>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</si>
  <si>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</si>
  <si>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</si>
  <si>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</si>
  <si>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</si>
  <si>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</si>
  <si>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>виконання інвестиційних проектів в рамках здійснення заходів щодо соціально-економічного розвитку окремих територій</t>
  </si>
  <si>
    <t>1060.6</t>
  </si>
  <si>
    <t>Гуманітарна та благодійна допомога</t>
  </si>
  <si>
    <t>1060.7</t>
  </si>
  <si>
    <t>Централізоване постачання</t>
  </si>
  <si>
    <t>1060.8</t>
  </si>
  <si>
    <t>Залишок коштів на початок звітного періоду (НСЗУ)</t>
  </si>
  <si>
    <t>Залишок коштів на початок звітного періоду (від інших доходів)</t>
  </si>
  <si>
    <t>Видатки, в т. ч.:</t>
  </si>
  <si>
    <t xml:space="preserve"> Субвенції з державного бюджету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</si>
  <si>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</si>
  <si>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</si>
  <si>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</si>
  <si>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</si>
  <si>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</si>
  <si>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</si>
  <si>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</si>
  <si>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</si>
  <si>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</si>
  <si>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</si>
  <si>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</si>
  <si>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</si>
  <si>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</si>
  <si>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</si>
  <si>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</si>
  <si>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</si>
  <si>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</si>
  <si>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</si>
  <si>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</si>
  <si>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</si>
  <si>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(Державний бюджет), у т.ч.: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</si>
  <si>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</si>
  <si>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</si>
  <si>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</si>
  <si>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</si>
  <si>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</si>
  <si>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</si>
  <si>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</si>
  <si>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 xml:space="preserve">Видатки за Договорами НСЗУ </t>
  </si>
  <si>
    <t>1120.1</t>
  </si>
  <si>
    <t>1120.2</t>
  </si>
  <si>
    <t>1120.3</t>
  </si>
  <si>
    <t>витратні матеріали, апаратура (маловартісна)</t>
  </si>
  <si>
    <t>1120.3.1</t>
  </si>
  <si>
    <t>господарські товари та інвентар</t>
  </si>
  <si>
    <t>1120.3.2</t>
  </si>
  <si>
    <t>паливно-мастильні матеріали, автозапчастини</t>
  </si>
  <si>
    <t>1120.3.3</t>
  </si>
  <si>
    <t>канцелярські товари, офісне приладдя та устаткування, бланки</t>
  </si>
  <si>
    <t>1120.3.4</t>
  </si>
  <si>
    <t>інше</t>
  </si>
  <si>
    <t>1120.3.5</t>
  </si>
  <si>
    <t>1120.4</t>
  </si>
  <si>
    <t>1120.5</t>
  </si>
  <si>
    <t>1120.6</t>
  </si>
  <si>
    <t>лабораторні дослідження (цитологічні, гістологічні, інші)</t>
  </si>
  <si>
    <t>1120.6.1</t>
  </si>
  <si>
    <t>вивезення біовідходів</t>
  </si>
  <si>
    <t>1120.6.2</t>
  </si>
  <si>
    <t>повірка, поточні ремонти обладнання, транспортних засобів</t>
  </si>
  <si>
    <t>1120.6.3</t>
  </si>
  <si>
    <t>поточний ремонт приміщень</t>
  </si>
  <si>
    <t>1120.6.4</t>
  </si>
  <si>
    <t>поточний ремонт системи теплопостачання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</si>
  <si>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</si>
  <si>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</si>
  <si>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</si>
  <si>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</si>
  <si>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</si>
  <si>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витрати на охорону праці та навчання працівників</t>
  </si>
  <si>
    <t>1120.6.8</t>
  </si>
  <si>
    <t>обслуговування ліфтів, послуги охорони, сигналізація</t>
  </si>
  <si>
    <t>1120.6.9</t>
  </si>
  <si>
    <t>1120.6.10</t>
  </si>
  <si>
    <t>1120.7</t>
  </si>
  <si>
    <t>1120.8</t>
  </si>
  <si>
    <t>1120.9</t>
  </si>
  <si>
    <t>Загально -виробничі витрати (амортизація).</t>
  </si>
  <si>
    <t>1120.10</t>
  </si>
  <si>
    <t>Капітальні видатки (НСЗУ)</t>
  </si>
  <si>
    <t>1120.11</t>
  </si>
  <si>
    <t>1120.11.1</t>
  </si>
  <si>
    <t>1120.11.2</t>
  </si>
  <si>
    <t>Інші видатки</t>
  </si>
  <si>
    <t>1130.1</t>
  </si>
  <si>
    <t>1130.2</t>
  </si>
  <si>
    <t>1130.3</t>
  </si>
  <si>
    <t>1130.4</t>
  </si>
  <si>
    <t>1130.5</t>
  </si>
  <si>
    <t>1130.6</t>
  </si>
  <si>
    <t>1130.7</t>
  </si>
  <si>
    <t>Витрати на оплату комунальних послуг та енергоносіїв, у т.ч.:</t>
  </si>
  <si>
    <t>1130.8</t>
  </si>
  <si>
    <t>витрати на теплопостачання</t>
  </si>
  <si>
    <t>1130.8.1</t>
  </si>
  <si>
    <t>витрати на водопостачання та водовідведення</t>
  </si>
  <si>
    <t>1130.8.2</t>
  </si>
  <si>
    <t>витрати на електроенергії</t>
  </si>
  <si>
    <t>1130.8.3</t>
  </si>
  <si>
    <t>витрати на оплату інших енергоносіїв та інших комунальних послуг</t>
  </si>
  <si>
    <t>1130.8.4</t>
  </si>
  <si>
    <t>1130.9</t>
  </si>
  <si>
    <t>1130.10</t>
  </si>
  <si>
    <t>Відшкодування за земельний податок</t>
  </si>
  <si>
    <t>1130.11</t>
  </si>
  <si>
    <t xml:space="preserve">Капітальні видатки </t>
  </si>
  <si>
    <t>1130.12</t>
  </si>
  <si>
    <t>1130.12.1</t>
  </si>
  <si>
    <t>1130.13</t>
  </si>
  <si>
    <t>1130.14</t>
  </si>
  <si>
    <t>Видатки з місцевого бюджету, в т.ч.:</t>
  </si>
  <si>
    <t>Інші програми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</si>
  <si>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</si>
  <si>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</si>
  <si>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</si>
  <si>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</si>
  <si>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</si>
  <si>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</si>
  <si>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</si>
  <si>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</si>
  <si>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</si>
  <si>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Загально -виробничі витрати (амортизація ІНМА).</t>
  </si>
  <si>
    <t>1150.10</t>
  </si>
  <si>
    <t>Витрати на комунальних послуг та енергоносіїв, у т.ч.:</t>
  </si>
  <si>
    <t>витрати на оплату за теплопостачання</t>
  </si>
  <si>
    <t>1160.1</t>
  </si>
  <si>
    <t>витрати на оплату за водопостачання та водовідведення</t>
  </si>
  <si>
    <t>1160.2</t>
  </si>
  <si>
    <t>витрати на оплату за електроенергію</t>
  </si>
  <si>
    <t>1160.3</t>
  </si>
  <si>
    <t>витрати на оплату за реактивну електроенергію</t>
  </si>
  <si>
    <t>1160.4</t>
  </si>
  <si>
    <t>витрати на оплату за природній газ</t>
  </si>
  <si>
    <t>1160.5</t>
  </si>
  <si>
    <t>1160.6</t>
  </si>
  <si>
    <t xml:space="preserve">витрати на оплату за вивіз сміття </t>
  </si>
  <si>
    <t>1160.6.1</t>
  </si>
  <si>
    <t>витрати на оплату за викачування рідких побутових відходів</t>
  </si>
  <si>
    <t>1160.6.2</t>
  </si>
  <si>
    <t>витрати на оплату за ДП для безперебійної роботи автономних джерел фінансування</t>
  </si>
  <si>
    <t>1160.6.3</t>
  </si>
  <si>
    <t>Капітальні видатки (місцевого бюджету)</t>
  </si>
  <si>
    <t>1170.1</t>
  </si>
  <si>
    <t>1170.2</t>
  </si>
  <si>
    <t>1170.3</t>
  </si>
  <si>
    <t>Залишок коштів на  кінець звітного періоду (НСЗУ)</t>
  </si>
  <si>
    <t>Залишок коштів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</si>
  <si>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</si>
  <si>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</si>
  <si>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</si>
  <si>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</si>
  <si>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</si>
  <si>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</si>
  <si>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</si>
  <si>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</si>
  <si>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</si>
  <si>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</si>
  <si>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</si>
  <si>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</si>
  <si>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 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</si>
  <si>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</si>
  <si>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</si>
  <si>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</si>
  <si>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</si>
  <si>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</si>
  <si>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</si>
  <si>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</si>
  <si>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</si>
  <si>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</si>
  <si>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</si>
  <si>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</si>
  <si>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</si>
  <si>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</si>
  <si>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</si>
  <si>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</si>
  <si>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</si>
  <si>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</si>
  <si>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</si>
  <si>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</si>
  <si>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</si>
  <si>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</si>
  <si>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</si>
  <si>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</si>
  <si>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</si>
  <si>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</si>
  <si>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</si>
  <si>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</si>
  <si>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</si>
  <si>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</si>
  <si>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</si>
  <si>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</si>
  <si>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</si>
  <si>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</si>
  <si>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</si>
  <si>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</si>
  <si>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</si>
  <si>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</si>
  <si>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</si>
  <si>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</si>
  <si>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</si>
  <si>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штатних працівників у т. ч.:</t>
  </si>
  <si>
    <t>Керівник</t>
  </si>
  <si>
    <t>8010.1</t>
  </si>
  <si>
    <t>Заступники керівника</t>
  </si>
  <si>
    <t>8010.2</t>
  </si>
  <si>
    <t>Медичний директор</t>
  </si>
  <si>
    <t>8010.3</t>
  </si>
  <si>
    <t>Заступник медичного директора</t>
  </si>
  <si>
    <t>8010.4</t>
  </si>
  <si>
    <t>Лікарі</t>
  </si>
  <si>
    <t>8010.5</t>
  </si>
  <si>
    <t>Середній медичний персонал</t>
  </si>
  <si>
    <t>8010.6</t>
  </si>
  <si>
    <t>Молодший медичний персонал</t>
  </si>
  <si>
    <t>8010.7</t>
  </si>
  <si>
    <t>Інший персонал</t>
  </si>
  <si>
    <t>8010.8</t>
  </si>
  <si>
    <t>Фонд оплати праці, у т. ч.:</t>
  </si>
  <si>
    <t>8020.1</t>
  </si>
  <si>
    <t>Заступник керівника</t>
  </si>
  <si>
    <t>8020.2</t>
  </si>
  <si>
    <t>8020.3</t>
  </si>
  <si>
    <t>8020.5</t>
  </si>
  <si>
    <t>8020.6</t>
  </si>
  <si>
    <t>8020.7</t>
  </si>
  <si>
    <t>Середньомісячні витрати на оплату праці одного працівника,                 у т. ч.:</t>
  </si>
  <si>
    <t>8030.1</t>
  </si>
  <si>
    <t>8030.2</t>
  </si>
  <si>
    <t>8030.3</t>
  </si>
  <si>
    <t>8030.4</t>
  </si>
  <si>
    <t>8030.5</t>
  </si>
  <si>
    <t>8030.6</t>
  </si>
  <si>
    <t>8030.7</t>
  </si>
  <si>
    <t>8030.8</t>
  </si>
  <si>
    <t>Заборгованість за заробітною платою, у т.ч.:</t>
  </si>
  <si>
    <t>8040.1</t>
  </si>
  <si>
    <t>Заступника керівника</t>
  </si>
  <si>
    <t>8040.2</t>
  </si>
  <si>
    <t>8040.3</t>
  </si>
  <si>
    <t>Адміністративно-управлінський персонал</t>
  </si>
  <si>
    <t>8040.4</t>
  </si>
  <si>
    <t>8040.5</t>
  </si>
  <si>
    <t>8040.6</t>
  </si>
  <si>
    <t>8040.7</t>
  </si>
  <si>
    <t>Генеральний директор КНП "Калуська ЦРЛ"</t>
  </si>
  <si>
    <t>Ярослав МОРОЗ</t>
  </si>
  <si>
    <t>Заступник генерального директора  КНП "Калуська ЦРЛ" з фінансово-економічної роботи</t>
  </si>
  <si>
    <t xml:space="preserve">        Микола ДМИТЕРЧУК</t>
  </si>
  <si>
    <t>16.12.2024 № 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</si>
</sst>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"/>
    <numFmt numFmtId="165" formatCode="0.0"/>
    <numFmt numFmtId="166" formatCode="\ * #,##0.0\ ;\ * \(#,##0.0\);\ * &quot;- &quot;;\ @\ "/>
    <numFmt numFmtId="167" formatCode="#,##0.0"/>
  </numFmts>
  <fonts count="25" x14ac:knownFonts="1">
    <font>
      <sz val="11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1"/>
    </font>
    <font>
      <b/>
      <sz val="14"/>
      <color rgb="FF002060"/>
      <name val="Times New Roman"/>
      <family val="1"/>
      <charset val="1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1"/>
    </font>
    <font>
      <i/>
      <sz val="13"/>
      <name val="Times New Roman"/>
      <family val="1"/>
      <charset val="204"/>
    </font>
    <font>
      <b/>
      <sz val="14"/>
      <color rgb="FFFF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4"/>
      <color rgb="FFFF0000"/>
      <name val="Times New Roman"/>
      <family val="1"/>
      <charset val="204"/>
    </font>
    <font>
      <b/>
      <sz val="16"/>
      <name val="Times New Roman"/>
      <family val="1"/>
      <charset val="1"/>
    </font>
    <font>
      <i/>
      <sz val="16"/>
      <name val="Times New Roman"/>
      <family val="1"/>
      <charset val="204"/>
    </font>
    <font>
      <sz val="1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0000"/>
        <bgColor rgb="FFFF00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24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 shrinkToFit="1"/>
    </xf>
    <xf numFmtId="0" fontId="12" fillId="3" borderId="13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0" fillId="3" borderId="13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165" fontId="14" fillId="3" borderId="13" xfId="0" applyNumberFormat="1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165" fontId="15" fillId="3" borderId="13" xfId="0" applyNumberFormat="1" applyFont="1" applyFill="1" applyBorder="1" applyAlignment="1">
      <alignment vertical="center" wrapText="1"/>
    </xf>
    <xf numFmtId="166" fontId="15" fillId="3" borderId="13" xfId="0" applyNumberFormat="1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166" fontId="14" fillId="3" borderId="13" xfId="0" applyNumberFormat="1" applyFont="1" applyFill="1" applyBorder="1" applyAlignment="1">
      <alignment vertical="center" wrapText="1"/>
    </xf>
    <xf numFmtId="165" fontId="5" fillId="3" borderId="0" xfId="0" applyNumberFormat="1" applyFont="1" applyFill="1" applyBorder="1" applyAlignment="1">
      <alignment vertical="center" wrapText="1"/>
    </xf>
    <xf numFmtId="0" fontId="16" fillId="3" borderId="13" xfId="0" applyFont="1" applyFill="1" applyBorder="1" applyAlignment="1">
      <alignment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0" fillId="3" borderId="0" xfId="0" applyFill="1"/>
    <xf numFmtId="165" fontId="17" fillId="3" borderId="13" xfId="0" applyNumberFormat="1" applyFont="1" applyFill="1" applyBorder="1" applyAlignment="1">
      <alignment vertical="center" wrapText="1"/>
    </xf>
    <xf numFmtId="166" fontId="17" fillId="3" borderId="13" xfId="0" applyNumberFormat="1" applyFont="1" applyFill="1" applyBorder="1" applyAlignment="1">
      <alignment vertical="center" wrapText="1"/>
    </xf>
    <xf numFmtId="165" fontId="14" fillId="3" borderId="14" xfId="0" applyNumberFormat="1" applyFont="1" applyFill="1" applyBorder="1" applyAlignment="1">
      <alignment vertical="center" wrapText="1"/>
    </xf>
    <xf numFmtId="166" fontId="14" fillId="3" borderId="14" xfId="0" applyNumberFormat="1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0" fillId="4" borderId="0" xfId="0" applyFill="1"/>
    <xf numFmtId="167" fontId="14" fillId="3" borderId="13" xfId="0" applyNumberFormat="1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165" fontId="14" fillId="3" borderId="13" xfId="0" applyNumberFormat="1" applyFont="1" applyFill="1" applyBorder="1" applyAlignment="1">
      <alignment horizontal="right" vertical="center" wrapText="1"/>
    </xf>
    <xf numFmtId="49" fontId="14" fillId="3" borderId="13" xfId="0" applyNumberFormat="1" applyFont="1" applyFill="1" applyBorder="1" applyAlignment="1">
      <alignment vertical="center" wrapText="1"/>
    </xf>
    <xf numFmtId="167" fontId="17" fillId="3" borderId="13" xfId="0" applyNumberFormat="1" applyFont="1" applyFill="1" applyBorder="1" applyAlignment="1">
      <alignment vertical="center" wrapText="1"/>
    </xf>
    <xf numFmtId="0" fontId="18" fillId="3" borderId="13" xfId="0" applyFont="1" applyFill="1" applyBorder="1" applyAlignment="1">
      <alignment vertical="center" wrapText="1"/>
    </xf>
    <xf numFmtId="165" fontId="19" fillId="3" borderId="13" xfId="0" applyNumberFormat="1" applyFont="1" applyFill="1" applyBorder="1" applyAlignment="1">
      <alignment vertical="center" wrapText="1"/>
    </xf>
    <xf numFmtId="167" fontId="14" fillId="3" borderId="14" xfId="0" applyNumberFormat="1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horizontal="center" vertical="center" wrapText="1"/>
    </xf>
    <xf numFmtId="166" fontId="17" fillId="3" borderId="14" xfId="0" applyNumberFormat="1" applyFont="1" applyFill="1" applyBorder="1" applyAlignment="1">
      <alignment vertical="center" wrapText="1"/>
    </xf>
    <xf numFmtId="165" fontId="17" fillId="3" borderId="14" xfId="0" applyNumberFormat="1" applyFont="1" applyFill="1" applyBorder="1" applyAlignment="1">
      <alignment vertical="center" wrapText="1"/>
    </xf>
    <xf numFmtId="166" fontId="17" fillId="3" borderId="15" xfId="0" applyNumberFormat="1" applyFont="1" applyFill="1" applyBorder="1" applyAlignment="1">
      <alignment vertical="center" wrapText="1"/>
    </xf>
    <xf numFmtId="166" fontId="14" fillId="3" borderId="15" xfId="0" applyNumberFormat="1" applyFont="1" applyFill="1" applyBorder="1" applyAlignment="1">
      <alignment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vertical="center" wrapText="1"/>
    </xf>
    <xf numFmtId="165" fontId="15" fillId="3" borderId="14" xfId="0" applyNumberFormat="1" applyFont="1" applyFill="1" applyBorder="1" applyAlignment="1">
      <alignment vertical="center" wrapText="1"/>
    </xf>
    <xf numFmtId="166" fontId="15" fillId="3" borderId="14" xfId="0" applyNumberFormat="1" applyFont="1" applyFill="1" applyBorder="1" applyAlignment="1">
      <alignment vertical="center" wrapText="1"/>
    </xf>
    <xf numFmtId="165" fontId="20" fillId="3" borderId="13" xfId="0" applyNumberFormat="1" applyFont="1" applyFill="1" applyBorder="1" applyAlignment="1">
      <alignment vertical="center" wrapText="1"/>
    </xf>
    <xf numFmtId="167" fontId="20" fillId="3" borderId="13" xfId="0" applyNumberFormat="1" applyFont="1" applyFill="1" applyBorder="1" applyAlignment="1">
      <alignment vertical="center" wrapText="1"/>
    </xf>
    <xf numFmtId="0" fontId="21" fillId="3" borderId="0" xfId="0" applyFont="1" applyFill="1" applyBorder="1" applyAlignment="1">
      <alignment vertical="center" wrapText="1"/>
    </xf>
    <xf numFmtId="167" fontId="14" fillId="3" borderId="13" xfId="0" applyNumberFormat="1" applyFont="1" applyFill="1" applyBorder="1" applyAlignment="1">
      <alignment horizontal="right" vertical="center" wrapText="1"/>
    </xf>
    <xf numFmtId="166" fontId="14" fillId="3" borderId="13" xfId="0" applyNumberFormat="1" applyFont="1" applyFill="1" applyBorder="1" applyAlignment="1">
      <alignment horizontal="right" vertical="center" wrapText="1"/>
    </xf>
    <xf numFmtId="165" fontId="22" fillId="3" borderId="13" xfId="0" applyNumberFormat="1" applyFont="1" applyFill="1" applyBorder="1" applyAlignment="1">
      <alignment vertical="center" wrapText="1"/>
    </xf>
    <xf numFmtId="166" fontId="22" fillId="3" borderId="13" xfId="0" applyNumberFormat="1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4" fontId="14" fillId="3" borderId="13" xfId="0" applyNumberFormat="1" applyFont="1" applyFill="1" applyBorder="1" applyAlignment="1">
      <alignment horizontal="center" vertical="center" wrapText="1"/>
    </xf>
    <xf numFmtId="4" fontId="14" fillId="3" borderId="13" xfId="0" applyNumberFormat="1" applyFont="1" applyFill="1" applyBorder="1" applyAlignment="1">
      <alignment horizontal="right" vertical="center" wrapText="1"/>
    </xf>
    <xf numFmtId="2" fontId="14" fillId="3" borderId="13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right" vertical="center" wrapText="1"/>
    </xf>
    <xf numFmtId="2" fontId="14" fillId="3" borderId="13" xfId="0" applyNumberFormat="1" applyFont="1" applyFill="1" applyBorder="1" applyAlignment="1">
      <alignment horizontal="center" wrapText="1"/>
    </xf>
    <xf numFmtId="166" fontId="9" fillId="3" borderId="13" xfId="0" applyNumberFormat="1" applyFont="1" applyFill="1" applyBorder="1" applyAlignment="1">
      <alignment vertical="center" wrapText="1"/>
    </xf>
    <xf numFmtId="167" fontId="5" fillId="3" borderId="0" xfId="0" applyNumberFormat="1" applyFont="1" applyFill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7" fontId="2" fillId="0" borderId="0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67" fontId="2" fillId="0" borderId="0" xfId="0" applyNumberFormat="1" applyFont="1" applyBorder="1" applyAlignment="1">
      <alignment horizontal="righ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167" fontId="10" fillId="0" borderId="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24" fillId="3" borderId="0" xfId="0" applyFont="1" applyFill="1" applyBorder="1" applyAlignment="1">
      <alignment vertical="center"/>
    </xf>
  </cellXfs>
  <cellStyles count="2">
    <cellStyle name="Error 1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33"/>
  <sheetViews>
    <sheetView tabSelected="1" topLeftCell="A225" zoomScale="85" zoomScaleNormal="85" workbookViewId="0">
      <selection activeCell="B13" sqref="B13:H13"/>
    </sheetView>
  </sheetViews>
  <sheetFormatPr defaultColWidth="9.140625" defaultRowHeight="30" x14ac:dyDescent="0.25"/>
  <cols>
    <col min="1" max="1" width="73.85546875" style="1" customWidth="1"/>
    <col min="2" max="2" width="9.42578125" style="2" customWidth="1"/>
    <col min="3" max="3" width="14.7109375" style="3" customWidth="1"/>
    <col min="4" max="4" width="18.7109375" style="3" customWidth="1"/>
    <col min="5" max="5" width="19.140625" style="3" customWidth="1"/>
    <col min="6" max="6" width="20.28515625" style="1" customWidth="1"/>
    <col min="7" max="7" width="17.85546875" style="1" customWidth="1"/>
    <col min="8" max="8" width="17.28515625" style="1" customWidth="1"/>
    <col min="9" max="9" width="16.42578125" style="1" customWidth="1"/>
    <col min="10" max="10" width="18.85546875" style="1" customWidth="1"/>
    <col min="11" max="11" width="24.7109375" style="1" customWidth="1"/>
    <col min="12" max="12" width="9.140625" style="4" hidden="1"/>
    <col min="13" max="13" width="9.7109375" style="4" customWidth="1"/>
    <col min="14" max="14" width="9.140625" style="4"/>
    <col min="15" max="15" width="12" style="4" customWidth="1"/>
    <col min="16" max="16" width="11.28515625" style="4" customWidth="1"/>
    <col min="17" max="17" width="9.85546875" style="4" customWidth="1"/>
    <col min="18" max="257" width="9.140625" style="4"/>
    <col min="258" max="258" width="88.42578125" style="4" customWidth="1"/>
    <col min="259" max="259" width="10.85546875" style="4" customWidth="1"/>
    <col min="260" max="260" width="14.140625" style="4" customWidth="1"/>
    <col min="261" max="261" width="16.28515625" style="4" customWidth="1"/>
    <col min="262" max="262" width="17.85546875" style="4" customWidth="1"/>
    <col min="263" max="263" width="16.42578125" style="4" customWidth="1"/>
    <col min="264" max="264" width="17.28515625" style="4" customWidth="1"/>
    <col min="265" max="265" width="16.42578125" style="4" customWidth="1"/>
    <col min="266" max="266" width="18.85546875" style="4" customWidth="1"/>
    <col min="267" max="267" width="24.7109375" style="4" customWidth="1"/>
    <col min="268" max="268" width="11.5703125" style="4" hidden="1" customWidth="1"/>
    <col min="269" max="269" width="9.7109375" style="4" customWidth="1"/>
    <col min="270" max="513" width="9.140625" style="4"/>
    <col min="514" max="514" width="88.42578125" style="4" customWidth="1"/>
    <col min="515" max="515" width="10.85546875" style="4" customWidth="1"/>
    <col min="516" max="516" width="14.140625" style="4" customWidth="1"/>
    <col min="517" max="517" width="16.28515625" style="4" customWidth="1"/>
    <col min="518" max="518" width="17.85546875" style="4" customWidth="1"/>
    <col min="519" max="519" width="16.42578125" style="4" customWidth="1"/>
    <col min="520" max="520" width="17.28515625" style="4" customWidth="1"/>
    <col min="521" max="521" width="16.42578125" style="4" customWidth="1"/>
    <col min="522" max="522" width="18.85546875" style="4" customWidth="1"/>
    <col min="523" max="523" width="24.7109375" style="4" customWidth="1"/>
    <col min="524" max="524" width="11.5703125" style="4" hidden="1" customWidth="1"/>
    <col min="525" max="525" width="9.7109375" style="4" customWidth="1"/>
    <col min="526" max="769" width="9.140625" style="4"/>
    <col min="770" max="770" width="88.42578125" style="4" customWidth="1"/>
    <col min="771" max="771" width="10.85546875" style="4" customWidth="1"/>
    <col min="772" max="772" width="14.140625" style="4" customWidth="1"/>
    <col min="773" max="773" width="16.28515625" style="4" customWidth="1"/>
    <col min="774" max="774" width="17.85546875" style="4" customWidth="1"/>
    <col min="775" max="775" width="16.42578125" style="4" customWidth="1"/>
    <col min="776" max="776" width="17.28515625" style="4" customWidth="1"/>
    <col min="777" max="777" width="16.42578125" style="4" customWidth="1"/>
    <col min="778" max="778" width="18.85546875" style="4" customWidth="1"/>
    <col min="779" max="779" width="24.7109375" style="4" customWidth="1"/>
    <col min="780" max="780" width="11.5703125" style="4" hidden="1" customWidth="1"/>
    <col min="781" max="781" width="9.7109375" style="4" customWidth="1"/>
    <col min="782" max="1023" width="9.140625" style="4"/>
  </cols>
  <sheetData>
    <row r="1" spans="1:1024" s="5" customFormat="1" ht="20.25" customHeight="1" x14ac:dyDescent="0.25">
      <c r="B1" s="6"/>
      <c r="C1" s="7"/>
      <c r="D1" s="7"/>
      <c r="E1" s="7"/>
      <c r="G1" s="8"/>
      <c r="H1" s="8"/>
      <c r="I1" s="8"/>
      <c r="J1" s="8"/>
      <c r="K1" s="8"/>
      <c r="AMJ1"/>
    </row>
    <row r="2" spans="1:1024" s="5" customFormat="1" ht="19.5" x14ac:dyDescent="0.25">
      <c r="A2" s="9" t="s">
        <v>0</v>
      </c>
      <c r="B2" s="10"/>
      <c r="C2" s="11"/>
      <c r="D2" s="12"/>
      <c r="E2" s="12"/>
      <c r="F2" s="13"/>
      <c r="G2" s="13"/>
      <c r="H2" s="13" t="s">
        <v>1</v>
      </c>
      <c r="I2" s="13"/>
      <c r="J2" s="13"/>
      <c r="K2" s="9"/>
      <c r="AMJ2"/>
    </row>
    <row r="3" spans="1:1024" s="5" customFormat="1" ht="24" customHeight="1" x14ac:dyDescent="0.25">
      <c r="A3" s="9" t="s">
        <v>2</v>
      </c>
      <c r="B3" s="10"/>
      <c r="C3" s="11"/>
      <c r="D3" s="12"/>
      <c r="E3" s="12"/>
      <c r="F3" s="13"/>
      <c r="G3" s="13"/>
      <c r="H3" s="13"/>
      <c r="I3" s="13"/>
      <c r="J3" s="13"/>
      <c r="K3" s="9"/>
      <c r="AMJ3"/>
    </row>
    <row r="4" spans="1:1024" s="5" customFormat="1" ht="24" customHeight="1" x14ac:dyDescent="0.25">
      <c r="A4" s="9" t="s">
        <v>3</v>
      </c>
      <c r="B4" s="10"/>
      <c r="C4" s="11"/>
      <c r="D4" s="12"/>
      <c r="E4" s="12"/>
      <c r="F4" s="13"/>
      <c r="G4" s="13"/>
      <c r="H4" s="123" t="s">
        <v>4</v>
      </c>
      <c r="I4" s="13"/>
      <c r="J4" s="13"/>
      <c r="K4" s="9"/>
      <c r="AMJ4"/>
    </row>
    <row r="5" spans="1:1024" s="5" customFormat="1" ht="24" customHeight="1" x14ac:dyDescent="0.25">
      <c r="A5" s="9" t="s">
        <v>5</v>
      </c>
      <c r="B5" s="10"/>
      <c r="C5" s="11"/>
      <c r="D5" s="12"/>
      <c r="E5" s="12"/>
      <c r="F5" s="13"/>
      <c r="G5" s="13"/>
      <c r="H5" s="123" t="s">
        <v>336</v>
      </c>
      <c r="I5" s="13"/>
      <c r="J5" s="13"/>
      <c r="K5" s="9"/>
      <c r="AMJ5"/>
    </row>
    <row r="6" spans="1:1024" s="5" customFormat="1" ht="24" customHeight="1" x14ac:dyDescent="0.25">
      <c r="A6" s="9" t="s">
        <v>6</v>
      </c>
      <c r="B6" s="10"/>
      <c r="C6" s="11"/>
      <c r="D6" s="12"/>
      <c r="E6" s="12"/>
      <c r="F6" s="13"/>
      <c r="G6" s="13"/>
      <c r="H6" s="13"/>
      <c r="I6" s="13"/>
      <c r="J6" s="13"/>
      <c r="K6" s="9"/>
      <c r="AMJ6"/>
    </row>
    <row r="7" spans="1:1024" s="5" customFormat="1" ht="24" customHeight="1" x14ac:dyDescent="0.25">
      <c r="A7" s="9" t="s">
        <v>0</v>
      </c>
      <c r="B7" s="10"/>
      <c r="C7" s="11"/>
      <c r="D7" s="12"/>
      <c r="E7" s="12"/>
      <c r="F7" s="13"/>
      <c r="G7" s="13"/>
      <c r="H7" s="9"/>
      <c r="I7" s="120" t="s">
        <v>7</v>
      </c>
      <c r="J7" s="120"/>
      <c r="K7" s="14"/>
      <c r="L7" s="15" t="s">
        <v>8</v>
      </c>
      <c r="AMJ7"/>
    </row>
    <row r="8" spans="1:1024" s="5" customFormat="1" ht="24" customHeight="1" x14ac:dyDescent="0.25">
      <c r="A8" s="9" t="s">
        <v>9</v>
      </c>
      <c r="B8" s="10"/>
      <c r="C8" s="11"/>
      <c r="D8" s="12"/>
      <c r="E8" s="12"/>
      <c r="F8" s="13"/>
      <c r="G8" s="13"/>
      <c r="H8" s="9"/>
      <c r="I8" s="121" t="s">
        <v>10</v>
      </c>
      <c r="J8" s="121"/>
      <c r="K8" s="14" t="s">
        <v>8</v>
      </c>
      <c r="L8" s="15"/>
      <c r="AMJ8"/>
    </row>
    <row r="9" spans="1:1024" s="5" customFormat="1" ht="24" customHeight="1" x14ac:dyDescent="0.25">
      <c r="A9" s="9" t="s">
        <v>3</v>
      </c>
      <c r="B9" s="10"/>
      <c r="C9" s="11"/>
      <c r="D9" s="12"/>
      <c r="E9" s="12"/>
      <c r="F9" s="13"/>
      <c r="G9" s="13"/>
      <c r="H9" s="9"/>
      <c r="I9" s="121" t="s">
        <v>11</v>
      </c>
      <c r="J9" s="121"/>
      <c r="K9" s="16"/>
      <c r="L9" s="15"/>
      <c r="AMJ9"/>
    </row>
    <row r="10" spans="1:1024" s="5" customFormat="1" ht="24" customHeight="1" x14ac:dyDescent="0.25">
      <c r="A10" s="9" t="s">
        <v>12</v>
      </c>
      <c r="B10" s="10"/>
      <c r="C10" s="11"/>
      <c r="D10" s="12"/>
      <c r="E10" s="12"/>
      <c r="F10" s="13"/>
      <c r="G10" s="13"/>
      <c r="H10" s="9"/>
      <c r="I10" s="121" t="s">
        <v>13</v>
      </c>
      <c r="J10" s="121"/>
      <c r="K10" s="14"/>
      <c r="L10" s="15"/>
      <c r="AMJ10"/>
    </row>
    <row r="11" spans="1:1024" s="5" customFormat="1" ht="24" customHeight="1" x14ac:dyDescent="0.25">
      <c r="A11" s="9" t="s">
        <v>6</v>
      </c>
      <c r="B11" s="10"/>
      <c r="C11" s="11"/>
      <c r="D11" s="12"/>
      <c r="E11" s="12"/>
      <c r="F11" s="13"/>
      <c r="G11" s="13"/>
      <c r="H11" s="9"/>
      <c r="I11" s="122" t="s">
        <v>14</v>
      </c>
      <c r="J11" s="122"/>
      <c r="K11" s="17"/>
      <c r="L11" s="15"/>
      <c r="AMJ11"/>
    </row>
    <row r="12" spans="1:1024" s="5" customFormat="1" ht="18" customHeight="1" x14ac:dyDescent="0.25">
      <c r="A12" s="9"/>
      <c r="B12" s="10"/>
      <c r="C12" s="18"/>
      <c r="D12" s="18"/>
      <c r="E12" s="18"/>
      <c r="F12" s="18"/>
      <c r="G12" s="13"/>
      <c r="H12" s="13"/>
      <c r="I12" s="117"/>
      <c r="J12" s="117"/>
      <c r="K12" s="9"/>
      <c r="AMJ12"/>
    </row>
    <row r="13" spans="1:1024" s="5" customFormat="1" ht="18" customHeight="1" x14ac:dyDescent="0.25">
      <c r="A13" s="19" t="s">
        <v>15</v>
      </c>
      <c r="B13" s="118">
        <v>2025</v>
      </c>
      <c r="C13" s="118"/>
      <c r="D13" s="118"/>
      <c r="E13" s="118"/>
      <c r="F13" s="118"/>
      <c r="G13" s="118"/>
      <c r="H13" s="118"/>
      <c r="I13" s="119" t="s">
        <v>16</v>
      </c>
      <c r="J13" s="119"/>
      <c r="K13" s="119"/>
      <c r="L13" s="20"/>
      <c r="AMJ13"/>
    </row>
    <row r="14" spans="1:1024" s="5" customFormat="1" ht="33.6" customHeight="1" x14ac:dyDescent="0.25">
      <c r="A14" s="21" t="s">
        <v>17</v>
      </c>
      <c r="B14" s="112" t="s">
        <v>18</v>
      </c>
      <c r="C14" s="112"/>
      <c r="D14" s="112"/>
      <c r="E14" s="112"/>
      <c r="F14" s="112"/>
      <c r="G14" s="112"/>
      <c r="H14" s="112"/>
      <c r="I14" s="116" t="s">
        <v>19</v>
      </c>
      <c r="J14" s="116"/>
      <c r="K14" s="22">
        <v>33578224</v>
      </c>
      <c r="L14" s="20"/>
      <c r="AMJ14"/>
    </row>
    <row r="15" spans="1:1024" s="5" customFormat="1" ht="18" customHeight="1" x14ac:dyDescent="0.25">
      <c r="A15" s="21" t="s">
        <v>20</v>
      </c>
      <c r="B15" s="112" t="s">
        <v>21</v>
      </c>
      <c r="C15" s="112"/>
      <c r="D15" s="112"/>
      <c r="E15" s="112"/>
      <c r="F15" s="112"/>
      <c r="G15" s="112"/>
      <c r="H15" s="112"/>
      <c r="I15" s="116" t="s">
        <v>22</v>
      </c>
      <c r="J15" s="116"/>
      <c r="K15" s="22">
        <v>430</v>
      </c>
      <c r="L15" s="20"/>
      <c r="AMJ15"/>
    </row>
    <row r="16" spans="1:1024" s="5" customFormat="1" ht="18" customHeight="1" x14ac:dyDescent="0.25">
      <c r="A16" s="21" t="s">
        <v>23</v>
      </c>
      <c r="B16" s="112" t="s">
        <v>24</v>
      </c>
      <c r="C16" s="112"/>
      <c r="D16" s="112"/>
      <c r="E16" s="112"/>
      <c r="F16" s="112"/>
      <c r="G16" s="112"/>
      <c r="H16" s="112"/>
      <c r="I16" s="116" t="s">
        <v>25</v>
      </c>
      <c r="J16" s="116"/>
      <c r="K16" s="22">
        <v>953100000</v>
      </c>
      <c r="L16" s="20"/>
      <c r="AMJ16"/>
    </row>
    <row r="17" spans="1:1024" s="5" customFormat="1" ht="18" customHeight="1" x14ac:dyDescent="0.25">
      <c r="A17" s="21" t="s">
        <v>26</v>
      </c>
      <c r="B17" s="112" t="s">
        <v>27</v>
      </c>
      <c r="C17" s="112"/>
      <c r="D17" s="112"/>
      <c r="E17" s="112"/>
      <c r="F17" s="112"/>
      <c r="G17" s="112"/>
      <c r="H17" s="112"/>
      <c r="I17" s="116" t="s">
        <v>28</v>
      </c>
      <c r="J17" s="116"/>
      <c r="K17" s="22">
        <v>11000</v>
      </c>
      <c r="L17" s="20"/>
      <c r="AMJ17"/>
    </row>
    <row r="18" spans="1:1024" s="5" customFormat="1" ht="18" customHeight="1" x14ac:dyDescent="0.25">
      <c r="A18" s="21" t="s">
        <v>29</v>
      </c>
      <c r="B18" s="112" t="s">
        <v>30</v>
      </c>
      <c r="C18" s="112"/>
      <c r="D18" s="112"/>
      <c r="E18" s="112"/>
      <c r="F18" s="112"/>
      <c r="G18" s="112"/>
      <c r="H18" s="112"/>
      <c r="I18" s="116" t="s">
        <v>31</v>
      </c>
      <c r="J18" s="116"/>
      <c r="K18" s="22"/>
      <c r="L18" s="20"/>
      <c r="AMJ18"/>
    </row>
    <row r="19" spans="1:1024" s="5" customFormat="1" ht="18" customHeight="1" x14ac:dyDescent="0.25">
      <c r="A19" s="21" t="s">
        <v>32</v>
      </c>
      <c r="B19" s="112" t="s">
        <v>33</v>
      </c>
      <c r="C19" s="112"/>
      <c r="D19" s="112"/>
      <c r="E19" s="112"/>
      <c r="F19" s="112"/>
      <c r="G19" s="112"/>
      <c r="H19" s="112"/>
      <c r="I19" s="116" t="s">
        <v>34</v>
      </c>
      <c r="J19" s="116"/>
      <c r="K19" s="23" t="s">
        <v>35</v>
      </c>
      <c r="L19" s="20"/>
      <c r="AMJ19"/>
    </row>
    <row r="20" spans="1:1024" s="5" customFormat="1" ht="18" customHeight="1" x14ac:dyDescent="0.25">
      <c r="A20" s="21" t="s">
        <v>36</v>
      </c>
      <c r="B20" s="112" t="s">
        <v>37</v>
      </c>
      <c r="C20" s="112"/>
      <c r="D20" s="112"/>
      <c r="E20" s="112"/>
      <c r="F20" s="112"/>
      <c r="G20" s="112"/>
      <c r="H20" s="112"/>
      <c r="I20" s="24"/>
      <c r="J20" s="25"/>
      <c r="K20" s="22"/>
      <c r="L20" s="26"/>
      <c r="AMJ20"/>
    </row>
    <row r="21" spans="1:1024" s="5" customFormat="1" ht="24.6" customHeight="1" x14ac:dyDescent="0.25">
      <c r="A21" s="21" t="s">
        <v>38</v>
      </c>
      <c r="B21" s="112" t="s">
        <v>39</v>
      </c>
      <c r="C21" s="112"/>
      <c r="D21" s="112"/>
      <c r="E21" s="112"/>
      <c r="F21" s="112"/>
      <c r="G21" s="112"/>
      <c r="H21" s="112"/>
      <c r="I21" s="24"/>
      <c r="J21" s="25"/>
      <c r="K21" s="22"/>
      <c r="L21" s="20"/>
      <c r="AMJ21"/>
    </row>
    <row r="22" spans="1:1024" s="5" customFormat="1" ht="36" customHeight="1" x14ac:dyDescent="0.25">
      <c r="A22" s="21" t="s">
        <v>40</v>
      </c>
      <c r="B22" s="112">
        <v>832</v>
      </c>
      <c r="C22" s="112"/>
      <c r="D22" s="112"/>
      <c r="E22" s="112"/>
      <c r="F22" s="112"/>
      <c r="G22" s="112"/>
      <c r="H22" s="112"/>
      <c r="I22" s="116" t="s">
        <v>41</v>
      </c>
      <c r="J22" s="116"/>
      <c r="K22" s="22"/>
      <c r="L22" s="20"/>
      <c r="AMJ22"/>
    </row>
    <row r="23" spans="1:1024" s="5" customFormat="1" ht="32.85" customHeight="1" x14ac:dyDescent="0.25">
      <c r="A23" s="21" t="s">
        <v>42</v>
      </c>
      <c r="B23" s="112" t="s">
        <v>43</v>
      </c>
      <c r="C23" s="112"/>
      <c r="D23" s="112"/>
      <c r="E23" s="112"/>
      <c r="F23" s="112"/>
      <c r="G23" s="112"/>
      <c r="H23" s="112"/>
      <c r="I23" s="116" t="s">
        <v>44</v>
      </c>
      <c r="J23" s="116"/>
      <c r="K23" s="22"/>
      <c r="L23" s="20"/>
      <c r="AMJ23"/>
    </row>
    <row r="24" spans="1:1024" s="5" customFormat="1" ht="18" customHeight="1" x14ac:dyDescent="0.25">
      <c r="A24" s="21" t="s">
        <v>45</v>
      </c>
      <c r="B24" s="112" t="s">
        <v>46</v>
      </c>
      <c r="C24" s="112"/>
      <c r="D24" s="112"/>
      <c r="E24" s="112"/>
      <c r="F24" s="112"/>
      <c r="G24" s="112"/>
      <c r="H24" s="112"/>
      <c r="I24" s="27"/>
      <c r="J24" s="27"/>
      <c r="K24" s="27"/>
      <c r="L24" s="26"/>
      <c r="AMJ24"/>
    </row>
    <row r="25" spans="1:1024" s="5" customFormat="1" ht="18" customHeight="1" x14ac:dyDescent="0.25">
      <c r="A25" s="21" t="s">
        <v>47</v>
      </c>
      <c r="B25" s="112" t="s">
        <v>48</v>
      </c>
      <c r="C25" s="112"/>
      <c r="D25" s="112"/>
      <c r="E25" s="112"/>
      <c r="F25" s="112"/>
      <c r="G25" s="112"/>
      <c r="H25" s="112"/>
      <c r="I25" s="9"/>
      <c r="J25" s="9"/>
      <c r="K25" s="9"/>
      <c r="AMJ25"/>
    </row>
    <row r="26" spans="1:1024" s="5" customFormat="1" ht="15" customHeight="1" x14ac:dyDescent="0.25">
      <c r="A26" s="28"/>
      <c r="B26" s="29"/>
      <c r="C26" s="7"/>
      <c r="D26" s="7"/>
      <c r="E26" s="7"/>
      <c r="AMJ26"/>
    </row>
    <row r="27" spans="1:1024" s="5" customFormat="1" ht="19.7" customHeight="1" x14ac:dyDescent="0.25">
      <c r="A27" s="113" t="s">
        <v>49</v>
      </c>
      <c r="B27" s="113"/>
      <c r="C27" s="113"/>
      <c r="D27" s="113"/>
      <c r="E27" s="113"/>
      <c r="F27" s="113"/>
      <c r="G27" s="113"/>
      <c r="H27" s="113"/>
      <c r="I27" s="113"/>
      <c r="J27" s="113"/>
      <c r="AMJ27"/>
    </row>
    <row r="28" spans="1:1024" s="5" customFormat="1" ht="33" customHeight="1" x14ac:dyDescent="0.25">
      <c r="A28" s="30"/>
      <c r="B28" s="29"/>
      <c r="C28" s="30"/>
      <c r="D28" s="30"/>
      <c r="E28" s="30"/>
      <c r="F28" s="30"/>
      <c r="G28" s="30"/>
      <c r="H28" s="30"/>
      <c r="I28" s="30"/>
      <c r="J28" s="31" t="s">
        <v>50</v>
      </c>
      <c r="AMJ28"/>
    </row>
    <row r="29" spans="1:1024" s="5" customFormat="1" ht="37.5" customHeight="1" x14ac:dyDescent="0.25">
      <c r="A29" s="114" t="s">
        <v>51</v>
      </c>
      <c r="B29" s="115" t="s">
        <v>52</v>
      </c>
      <c r="C29" s="107" t="s">
        <v>53</v>
      </c>
      <c r="D29" s="107" t="s">
        <v>54</v>
      </c>
      <c r="E29" s="107" t="s">
        <v>55</v>
      </c>
      <c r="F29" s="107" t="s">
        <v>56</v>
      </c>
      <c r="G29" s="107" t="s">
        <v>57</v>
      </c>
      <c r="H29" s="107"/>
      <c r="I29" s="107"/>
      <c r="J29" s="107"/>
      <c r="K29" s="107" t="s">
        <v>58</v>
      </c>
      <c r="AMJ29"/>
    </row>
    <row r="30" spans="1:1024" s="5" customFormat="1" ht="86.25" customHeight="1" x14ac:dyDescent="0.25">
      <c r="A30" s="114"/>
      <c r="B30" s="115"/>
      <c r="C30" s="107"/>
      <c r="D30" s="107"/>
      <c r="E30" s="107"/>
      <c r="F30" s="107"/>
      <c r="G30" s="34" t="s">
        <v>59</v>
      </c>
      <c r="H30" s="34" t="s">
        <v>60</v>
      </c>
      <c r="I30" s="34" t="s">
        <v>61</v>
      </c>
      <c r="J30" s="34" t="s">
        <v>62</v>
      </c>
      <c r="K30" s="107"/>
      <c r="AMJ30"/>
    </row>
    <row r="31" spans="1:1024" s="38" customFormat="1" ht="17.25" customHeight="1" x14ac:dyDescent="0.25">
      <c r="A31" s="35">
        <v>1</v>
      </c>
      <c r="B31" s="36"/>
      <c r="C31" s="37">
        <v>2</v>
      </c>
      <c r="D31" s="37">
        <v>3</v>
      </c>
      <c r="E31" s="37">
        <v>4</v>
      </c>
      <c r="F31" s="37">
        <v>5</v>
      </c>
      <c r="G31" s="37">
        <v>6</v>
      </c>
      <c r="H31" s="37">
        <v>7</v>
      </c>
      <c r="I31" s="37">
        <v>8</v>
      </c>
      <c r="J31" s="37">
        <v>9</v>
      </c>
      <c r="K31" s="37">
        <v>10</v>
      </c>
      <c r="AMJ31"/>
    </row>
    <row r="32" spans="1:1024" s="43" customFormat="1" ht="20.25" x14ac:dyDescent="0.25">
      <c r="A32" s="39" t="s">
        <v>63</v>
      </c>
      <c r="B32" s="40">
        <v>1</v>
      </c>
      <c r="C32" s="41">
        <v>1000</v>
      </c>
      <c r="D32" s="42"/>
      <c r="E32" s="42"/>
      <c r="F32" s="42"/>
      <c r="G32" s="42"/>
      <c r="H32" s="42"/>
      <c r="I32" s="42"/>
      <c r="J32" s="42"/>
      <c r="K32" s="42"/>
      <c r="O32" s="44"/>
      <c r="AMJ32"/>
    </row>
    <row r="33" spans="1:1024" s="47" customFormat="1" ht="20.25" x14ac:dyDescent="0.25">
      <c r="A33" s="39" t="s">
        <v>64</v>
      </c>
      <c r="B33" s="40">
        <v>2</v>
      </c>
      <c r="C33" s="41">
        <v>1010</v>
      </c>
      <c r="D33" s="45">
        <f>D35+D36+D40+D41</f>
        <v>296471.10000000003</v>
      </c>
      <c r="E33" s="46">
        <f>E35+E36+E40+E41</f>
        <v>272308.8</v>
      </c>
      <c r="F33" s="42">
        <f>G33+H33+I33+J33</f>
        <v>259863.99999999997</v>
      </c>
      <c r="G33" s="42">
        <f>G34+G35+G36+G40+G41</f>
        <v>69028.800000000003</v>
      </c>
      <c r="H33" s="42">
        <f>H34+H35+H36+H40+H41</f>
        <v>62045.9</v>
      </c>
      <c r="I33" s="42">
        <f>I34+I35+I36+I40+I41</f>
        <v>61518.6</v>
      </c>
      <c r="J33" s="42">
        <f>J34+J35+J36+J40+J41</f>
        <v>67270.699999999953</v>
      </c>
      <c r="K33" s="42"/>
      <c r="AMJ33"/>
    </row>
    <row r="34" spans="1:1024" s="49" customFormat="1" ht="32.85" customHeight="1" x14ac:dyDescent="0.25">
      <c r="A34" s="48" t="s">
        <v>65</v>
      </c>
      <c r="B34" s="40">
        <v>3</v>
      </c>
      <c r="C34" s="33">
        <v>1020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/>
      <c r="AMJ34"/>
    </row>
    <row r="35" spans="1:1024" s="49" customFormat="1" ht="36" customHeight="1" x14ac:dyDescent="0.25">
      <c r="A35" s="48" t="s">
        <v>66</v>
      </c>
      <c r="B35" s="40">
        <v>4</v>
      </c>
      <c r="C35" s="33">
        <v>1030</v>
      </c>
      <c r="D35" s="42">
        <v>195985.1</v>
      </c>
      <c r="E35" s="50">
        <v>230500</v>
      </c>
      <c r="F35" s="42">
        <f>G35+H35+I35+J35</f>
        <v>220838.7</v>
      </c>
      <c r="G35" s="42">
        <v>55209.599999999999</v>
      </c>
      <c r="H35" s="42">
        <v>55209.7</v>
      </c>
      <c r="I35" s="42">
        <v>55209.7</v>
      </c>
      <c r="J35" s="42">
        <v>55209.7</v>
      </c>
      <c r="K35" s="42"/>
      <c r="AMJ35"/>
    </row>
    <row r="36" spans="1:1024" s="49" customFormat="1" ht="18.75" x14ac:dyDescent="0.25">
      <c r="A36" s="48" t="s">
        <v>67</v>
      </c>
      <c r="B36" s="40">
        <v>5</v>
      </c>
      <c r="C36" s="33">
        <v>1040</v>
      </c>
      <c r="D36" s="42">
        <f>D39+D38+D37</f>
        <v>20252.099999999999</v>
      </c>
      <c r="E36" s="50">
        <f>E39+E38+E37</f>
        <v>22140.5</v>
      </c>
      <c r="F36" s="42">
        <f>G36+H36+I36+J36</f>
        <v>35087.799999999996</v>
      </c>
      <c r="G36" s="42">
        <f>G37+G38+G39</f>
        <v>12834.7</v>
      </c>
      <c r="H36" s="42">
        <f>H37+H38+H39</f>
        <v>5851.9</v>
      </c>
      <c r="I36" s="42">
        <f>I37+I38+I39</f>
        <v>5324.6</v>
      </c>
      <c r="J36" s="42">
        <f>J37+J38+J39</f>
        <v>11076.6</v>
      </c>
      <c r="K36" s="42"/>
      <c r="P36" s="51"/>
      <c r="AMJ36"/>
    </row>
    <row r="37" spans="1:1024" s="49" customFormat="1" ht="21" customHeight="1" x14ac:dyDescent="0.25">
      <c r="A37" s="52" t="s">
        <v>68</v>
      </c>
      <c r="B37" s="40">
        <v>6</v>
      </c>
      <c r="C37" s="53" t="s">
        <v>69</v>
      </c>
      <c r="D37" s="45">
        <v>20252.099999999999</v>
      </c>
      <c r="E37" s="46">
        <v>22140.5</v>
      </c>
      <c r="F37" s="42">
        <f>G37+H37+I37+J37</f>
        <v>35087.799999999996</v>
      </c>
      <c r="G37" s="42">
        <v>12834.7</v>
      </c>
      <c r="H37" s="42">
        <v>5851.9</v>
      </c>
      <c r="I37" s="42">
        <v>5324.6</v>
      </c>
      <c r="J37" s="42">
        <v>11076.6</v>
      </c>
      <c r="K37" s="42"/>
      <c r="AMJ37" s="54"/>
    </row>
    <row r="38" spans="1:1024" s="49" customFormat="1" ht="21" customHeight="1" x14ac:dyDescent="0.25">
      <c r="A38" s="52" t="s">
        <v>70</v>
      </c>
      <c r="B38" s="40">
        <v>7</v>
      </c>
      <c r="C38" s="53" t="s">
        <v>71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42"/>
      <c r="AMJ38"/>
    </row>
    <row r="39" spans="1:1024" s="49" customFormat="1" ht="25.15" customHeight="1" x14ac:dyDescent="0.25">
      <c r="A39" s="52" t="s">
        <v>72</v>
      </c>
      <c r="B39" s="40">
        <v>8</v>
      </c>
      <c r="C39" s="53" t="s">
        <v>73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42"/>
      <c r="O39" s="51"/>
      <c r="AMJ39"/>
    </row>
    <row r="40" spans="1:1024" s="49" customFormat="1" ht="37.5" x14ac:dyDescent="0.25">
      <c r="A40" s="48" t="s">
        <v>74</v>
      </c>
      <c r="B40" s="40">
        <v>9</v>
      </c>
      <c r="C40" s="33">
        <v>1050</v>
      </c>
      <c r="D40" s="42">
        <v>21591.599999999999</v>
      </c>
      <c r="E40" s="50">
        <v>17035.3</v>
      </c>
      <c r="F40" s="42">
        <f>G40+H40+I40+J40</f>
        <v>97.5</v>
      </c>
      <c r="G40" s="42">
        <v>24.3</v>
      </c>
      <c r="H40" s="42">
        <v>24.4</v>
      </c>
      <c r="I40" s="42">
        <v>24.4</v>
      </c>
      <c r="J40" s="42">
        <v>24.4</v>
      </c>
      <c r="K40" s="42"/>
      <c r="P40" s="51"/>
      <c r="AMJ40" s="54"/>
    </row>
    <row r="41" spans="1:1024" s="49" customFormat="1" ht="21" customHeight="1" x14ac:dyDescent="0.25">
      <c r="A41" s="48" t="s">
        <v>75</v>
      </c>
      <c r="B41" s="40">
        <v>10</v>
      </c>
      <c r="C41" s="33">
        <v>1060</v>
      </c>
      <c r="D41" s="42">
        <f>D42+D43+D44+D45+D46+D47+D48+D49+D50</f>
        <v>58642.3</v>
      </c>
      <c r="E41" s="50">
        <v>2633</v>
      </c>
      <c r="F41" s="42">
        <f>G41+H41+I41+J41</f>
        <v>3839.9999999999591</v>
      </c>
      <c r="G41" s="42">
        <f>G42+G43+G44+G45+G46+G47+G48+G49+G50</f>
        <v>960.2</v>
      </c>
      <c r="H41" s="42">
        <f>H42+H43+H44+H45+H46+H47+H48+H49+H50</f>
        <v>959.9</v>
      </c>
      <c r="I41" s="42">
        <f>I42+I43+I44+I45+I46+I47+I48+I49+I50</f>
        <v>959.9</v>
      </c>
      <c r="J41" s="42">
        <v>959.99999999995896</v>
      </c>
      <c r="K41" s="42"/>
      <c r="AMJ41" s="54"/>
    </row>
    <row r="42" spans="1:1024" s="49" customFormat="1" ht="21" customHeight="1" x14ac:dyDescent="0.25">
      <c r="A42" s="52" t="s">
        <v>76</v>
      </c>
      <c r="B42" s="40">
        <v>11</v>
      </c>
      <c r="C42" s="53" t="s">
        <v>77</v>
      </c>
      <c r="D42" s="55">
        <v>717.6</v>
      </c>
      <c r="E42" s="55">
        <v>0</v>
      </c>
      <c r="F42" s="55">
        <f>G42+H42+I42+J42</f>
        <v>739.8</v>
      </c>
      <c r="G42" s="55">
        <v>185</v>
      </c>
      <c r="H42" s="55">
        <v>184.9</v>
      </c>
      <c r="I42" s="55">
        <v>184.9</v>
      </c>
      <c r="J42" s="55">
        <v>185</v>
      </c>
      <c r="K42" s="42"/>
      <c r="AMJ42"/>
    </row>
    <row r="43" spans="1:1024" s="47" customFormat="1" ht="21" customHeight="1" x14ac:dyDescent="0.25">
      <c r="A43" s="52" t="s">
        <v>78</v>
      </c>
      <c r="B43" s="40">
        <v>12</v>
      </c>
      <c r="C43" s="53" t="s">
        <v>79</v>
      </c>
      <c r="D43" s="55">
        <v>15.6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42"/>
      <c r="AMJ43"/>
    </row>
    <row r="44" spans="1:1024" s="49" customFormat="1" ht="21" customHeight="1" x14ac:dyDescent="0.25">
      <c r="A44" s="52" t="s">
        <v>80</v>
      </c>
      <c r="B44" s="40">
        <v>13</v>
      </c>
      <c r="C44" s="53" t="s">
        <v>81</v>
      </c>
      <c r="D44" s="55">
        <v>1085</v>
      </c>
      <c r="E44" s="55">
        <v>0</v>
      </c>
      <c r="F44" s="55">
        <f>G44+H44+I44+J44</f>
        <v>700.2</v>
      </c>
      <c r="G44" s="55">
        <v>175.2</v>
      </c>
      <c r="H44" s="55">
        <v>175</v>
      </c>
      <c r="I44" s="55">
        <v>175</v>
      </c>
      <c r="J44" s="55">
        <v>175</v>
      </c>
      <c r="K44" s="42"/>
      <c r="AMJ44"/>
    </row>
    <row r="45" spans="1:1024" s="49" customFormat="1" ht="35.25" customHeight="1" x14ac:dyDescent="0.25">
      <c r="A45" s="52" t="s">
        <v>82</v>
      </c>
      <c r="B45" s="40">
        <v>14</v>
      </c>
      <c r="C45" s="53" t="s">
        <v>83</v>
      </c>
      <c r="D45" s="55">
        <v>5588.8</v>
      </c>
      <c r="E45" s="56">
        <v>2633</v>
      </c>
      <c r="F45" s="55">
        <f>G45+H45+I45+J45</f>
        <v>2400</v>
      </c>
      <c r="G45" s="55">
        <v>600</v>
      </c>
      <c r="H45" s="55">
        <v>600</v>
      </c>
      <c r="I45" s="55">
        <v>600</v>
      </c>
      <c r="J45" s="55">
        <v>600</v>
      </c>
      <c r="K45" s="42"/>
      <c r="AMJ45"/>
    </row>
    <row r="46" spans="1:1024" s="49" customFormat="1" ht="21" customHeight="1" x14ac:dyDescent="0.25">
      <c r="A46" s="52" t="s">
        <v>84</v>
      </c>
      <c r="B46" s="40">
        <v>15</v>
      </c>
      <c r="C46" s="53" t="s">
        <v>85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42"/>
      <c r="AMJ46"/>
    </row>
    <row r="47" spans="1:1024" s="49" customFormat="1" ht="78" x14ac:dyDescent="0.25">
      <c r="A47" s="52" t="s">
        <v>86</v>
      </c>
      <c r="B47" s="40">
        <v>16</v>
      </c>
      <c r="C47" s="53" t="s">
        <v>87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42"/>
      <c r="AMJ47"/>
    </row>
    <row r="48" spans="1:1024" s="49" customFormat="1" ht="43.9" customHeight="1" x14ac:dyDescent="0.25">
      <c r="A48" s="52" t="s">
        <v>88</v>
      </c>
      <c r="B48" s="40">
        <v>17</v>
      </c>
      <c r="C48" s="53" t="s">
        <v>89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42"/>
      <c r="AMJ48"/>
    </row>
    <row r="49" spans="1:1024" s="49" customFormat="1" ht="43.9" customHeight="1" x14ac:dyDescent="0.25">
      <c r="A49" s="52" t="s">
        <v>90</v>
      </c>
      <c r="B49" s="40">
        <v>18</v>
      </c>
      <c r="C49" s="53" t="s">
        <v>91</v>
      </c>
      <c r="D49" s="42">
        <v>13188.7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/>
      <c r="AMJ49"/>
    </row>
    <row r="50" spans="1:1024" s="49" customFormat="1" ht="20.100000000000001" customHeight="1" x14ac:dyDescent="0.25">
      <c r="A50" s="52" t="s">
        <v>92</v>
      </c>
      <c r="B50" s="40">
        <v>19</v>
      </c>
      <c r="C50" s="53" t="s">
        <v>93</v>
      </c>
      <c r="D50" s="42">
        <v>38046.6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/>
      <c r="AMJ50"/>
    </row>
    <row r="51" spans="1:1024" s="49" customFormat="1" ht="18.75" x14ac:dyDescent="0.25">
      <c r="A51" s="48" t="s">
        <v>94</v>
      </c>
      <c r="B51" s="40">
        <v>20</v>
      </c>
      <c r="C51" s="33">
        <v>1070</v>
      </c>
      <c r="D51" s="57">
        <v>13550.1</v>
      </c>
      <c r="E51" s="58">
        <v>8.9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/>
      <c r="AMJ51"/>
    </row>
    <row r="52" spans="1:1024" s="49" customFormat="1" ht="37.5" x14ac:dyDescent="0.25">
      <c r="A52" s="48" t="s">
        <v>95</v>
      </c>
      <c r="B52" s="40">
        <v>21</v>
      </c>
      <c r="C52" s="33">
        <v>1080</v>
      </c>
      <c r="D52" s="57">
        <v>81.7</v>
      </c>
      <c r="E52" s="58">
        <v>64.2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/>
      <c r="AMJ52"/>
    </row>
    <row r="53" spans="1:1024" s="59" customFormat="1" ht="21" customHeight="1" x14ac:dyDescent="0.25">
      <c r="A53" s="39" t="s">
        <v>96</v>
      </c>
      <c r="B53" s="40">
        <v>22</v>
      </c>
      <c r="C53" s="41">
        <v>1100</v>
      </c>
      <c r="D53" s="42">
        <f>D54+D69+D98+D120</f>
        <v>310029.8</v>
      </c>
      <c r="E53" s="50">
        <f>E54+E69+E98+E120</f>
        <v>272308.80000000005</v>
      </c>
      <c r="F53" s="42">
        <v>259864.001582</v>
      </c>
      <c r="G53" s="42">
        <f>G69+G98+G120</f>
        <v>69028.800000000003</v>
      </c>
      <c r="H53" s="42">
        <f>H69+H98+H120</f>
        <v>62045.899999999994</v>
      </c>
      <c r="I53" s="42">
        <f>I69+I98+I120</f>
        <v>61518.6</v>
      </c>
      <c r="J53" s="42">
        <f>J69+J98+J120</f>
        <v>67270.7</v>
      </c>
      <c r="K53" s="42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MJ53" s="60"/>
    </row>
    <row r="54" spans="1:1024" s="49" customFormat="1" ht="21" customHeight="1" x14ac:dyDescent="0.25">
      <c r="A54" s="48" t="s">
        <v>97</v>
      </c>
      <c r="B54" s="40">
        <v>23</v>
      </c>
      <c r="C54" s="33">
        <v>1110</v>
      </c>
      <c r="D54" s="42">
        <v>0</v>
      </c>
      <c r="E54" s="61">
        <v>0</v>
      </c>
      <c r="F54" s="42">
        <v>0</v>
      </c>
      <c r="G54" s="61">
        <v>0</v>
      </c>
      <c r="H54" s="61">
        <v>0</v>
      </c>
      <c r="I54" s="61">
        <v>0</v>
      </c>
      <c r="J54" s="61">
        <v>0</v>
      </c>
      <c r="K54" s="42"/>
      <c r="AMJ54"/>
    </row>
    <row r="55" spans="1:1024" s="49" customFormat="1" ht="21" customHeight="1" x14ac:dyDescent="0.25">
      <c r="A55" s="48" t="s">
        <v>98</v>
      </c>
      <c r="B55" s="40">
        <v>24</v>
      </c>
      <c r="C55" s="33" t="s">
        <v>99</v>
      </c>
      <c r="D55" s="42">
        <v>0</v>
      </c>
      <c r="E55" s="61">
        <v>0</v>
      </c>
      <c r="F55" s="42">
        <v>0</v>
      </c>
      <c r="G55" s="61">
        <v>0</v>
      </c>
      <c r="H55" s="61">
        <v>0</v>
      </c>
      <c r="I55" s="61">
        <v>0</v>
      </c>
      <c r="J55" s="61">
        <v>0</v>
      </c>
      <c r="K55" s="42"/>
      <c r="AMJ55"/>
    </row>
    <row r="56" spans="1:1024" s="49" customFormat="1" ht="21" customHeight="1" x14ac:dyDescent="0.25">
      <c r="A56" s="48" t="s">
        <v>100</v>
      </c>
      <c r="B56" s="40">
        <v>25</v>
      </c>
      <c r="C56" s="33" t="s">
        <v>101</v>
      </c>
      <c r="D56" s="42">
        <v>0</v>
      </c>
      <c r="E56" s="61">
        <v>0</v>
      </c>
      <c r="F56" s="42">
        <v>0</v>
      </c>
      <c r="G56" s="61">
        <v>0</v>
      </c>
      <c r="H56" s="61">
        <v>0</v>
      </c>
      <c r="I56" s="61">
        <v>0</v>
      </c>
      <c r="J56" s="61">
        <v>0</v>
      </c>
      <c r="K56" s="42"/>
      <c r="AMJ56"/>
    </row>
    <row r="57" spans="1:1024" s="49" customFormat="1" ht="21" customHeight="1" x14ac:dyDescent="0.25">
      <c r="A57" s="48" t="s">
        <v>102</v>
      </c>
      <c r="B57" s="40">
        <v>26</v>
      </c>
      <c r="C57" s="33" t="s">
        <v>103</v>
      </c>
      <c r="D57" s="42">
        <v>0</v>
      </c>
      <c r="E57" s="61">
        <v>0</v>
      </c>
      <c r="F57" s="42">
        <v>0</v>
      </c>
      <c r="G57" s="61">
        <v>0</v>
      </c>
      <c r="H57" s="61">
        <v>0</v>
      </c>
      <c r="I57" s="61">
        <v>0</v>
      </c>
      <c r="J57" s="61">
        <v>0</v>
      </c>
      <c r="K57" s="42"/>
      <c r="AMJ57"/>
    </row>
    <row r="58" spans="1:1024" s="49" customFormat="1" ht="21" customHeight="1" x14ac:dyDescent="0.25">
      <c r="A58" s="48" t="s">
        <v>104</v>
      </c>
      <c r="B58" s="40">
        <v>27</v>
      </c>
      <c r="C58" s="33" t="s">
        <v>105</v>
      </c>
      <c r="D58" s="42">
        <v>0</v>
      </c>
      <c r="E58" s="61">
        <v>0</v>
      </c>
      <c r="F58" s="42">
        <v>0</v>
      </c>
      <c r="G58" s="61">
        <v>0</v>
      </c>
      <c r="H58" s="61">
        <v>0</v>
      </c>
      <c r="I58" s="61">
        <v>0</v>
      </c>
      <c r="J58" s="61">
        <v>0</v>
      </c>
      <c r="K58" s="42"/>
      <c r="P58" s="51"/>
      <c r="AMJ58"/>
    </row>
    <row r="59" spans="1:1024" s="49" customFormat="1" ht="21" customHeight="1" x14ac:dyDescent="0.25">
      <c r="A59" s="48" t="s">
        <v>106</v>
      </c>
      <c r="B59" s="40">
        <v>28</v>
      </c>
      <c r="C59" s="33" t="s">
        <v>107</v>
      </c>
      <c r="D59" s="42">
        <v>0</v>
      </c>
      <c r="E59" s="61">
        <v>0</v>
      </c>
      <c r="F59" s="42">
        <v>0</v>
      </c>
      <c r="G59" s="61">
        <v>0</v>
      </c>
      <c r="H59" s="61">
        <v>0</v>
      </c>
      <c r="I59" s="61">
        <v>0</v>
      </c>
      <c r="J59" s="61">
        <v>0</v>
      </c>
      <c r="K59" s="42"/>
      <c r="AMJ59"/>
    </row>
    <row r="60" spans="1:1024" s="49" customFormat="1" ht="21" customHeight="1" x14ac:dyDescent="0.25">
      <c r="A60" s="48" t="s">
        <v>108</v>
      </c>
      <c r="B60" s="40">
        <v>29</v>
      </c>
      <c r="C60" s="33" t="s">
        <v>109</v>
      </c>
      <c r="D60" s="42">
        <v>0</v>
      </c>
      <c r="E60" s="61">
        <v>0</v>
      </c>
      <c r="F60" s="42">
        <v>0</v>
      </c>
      <c r="G60" s="61">
        <v>0</v>
      </c>
      <c r="H60" s="61">
        <v>0</v>
      </c>
      <c r="I60" s="61">
        <v>0</v>
      </c>
      <c r="J60" s="61">
        <v>0</v>
      </c>
      <c r="K60" s="42"/>
      <c r="AMJ60"/>
    </row>
    <row r="61" spans="1:1024" s="49" customFormat="1" ht="21" customHeight="1" x14ac:dyDescent="0.25">
      <c r="A61" s="48" t="s">
        <v>110</v>
      </c>
      <c r="B61" s="40">
        <v>30</v>
      </c>
      <c r="C61" s="33" t="s">
        <v>111</v>
      </c>
      <c r="D61" s="42">
        <v>0</v>
      </c>
      <c r="E61" s="61">
        <v>0</v>
      </c>
      <c r="F61" s="42">
        <v>0</v>
      </c>
      <c r="G61" s="61">
        <v>0</v>
      </c>
      <c r="H61" s="61">
        <v>0</v>
      </c>
      <c r="I61" s="61">
        <v>0</v>
      </c>
      <c r="J61" s="61">
        <v>0</v>
      </c>
      <c r="K61" s="42"/>
      <c r="AMJ61"/>
    </row>
    <row r="62" spans="1:1024" s="49" customFormat="1" ht="21" customHeight="1" x14ac:dyDescent="0.25">
      <c r="A62" s="48" t="s">
        <v>112</v>
      </c>
      <c r="B62" s="40">
        <v>31</v>
      </c>
      <c r="C62" s="33" t="s">
        <v>113</v>
      </c>
      <c r="D62" s="42">
        <v>0</v>
      </c>
      <c r="E62" s="61">
        <v>0</v>
      </c>
      <c r="F62" s="42">
        <v>0</v>
      </c>
      <c r="G62" s="61">
        <v>0</v>
      </c>
      <c r="H62" s="61">
        <v>0</v>
      </c>
      <c r="I62" s="61">
        <v>0</v>
      </c>
      <c r="J62" s="61">
        <v>0</v>
      </c>
      <c r="K62" s="42"/>
      <c r="AMJ62"/>
    </row>
    <row r="63" spans="1:1024" s="49" customFormat="1" ht="21" customHeight="1" x14ac:dyDescent="0.25">
      <c r="A63" s="48" t="s">
        <v>114</v>
      </c>
      <c r="B63" s="40">
        <v>32</v>
      </c>
      <c r="C63" s="33" t="s">
        <v>115</v>
      </c>
      <c r="D63" s="42">
        <v>0</v>
      </c>
      <c r="E63" s="61">
        <v>0</v>
      </c>
      <c r="F63" s="42">
        <v>0</v>
      </c>
      <c r="G63" s="61">
        <v>0</v>
      </c>
      <c r="H63" s="61">
        <v>0</v>
      </c>
      <c r="I63" s="61">
        <v>0</v>
      </c>
      <c r="J63" s="61">
        <v>0</v>
      </c>
      <c r="K63" s="42"/>
      <c r="AMJ63"/>
    </row>
    <row r="64" spans="1:1024" s="49" customFormat="1" ht="21" customHeight="1" x14ac:dyDescent="0.25">
      <c r="A64" s="48" t="s">
        <v>116</v>
      </c>
      <c r="B64" s="40">
        <v>33</v>
      </c>
      <c r="C64" s="33" t="s">
        <v>117</v>
      </c>
      <c r="D64" s="42">
        <v>0</v>
      </c>
      <c r="E64" s="61">
        <v>0</v>
      </c>
      <c r="F64" s="42">
        <v>0</v>
      </c>
      <c r="G64" s="61">
        <v>0</v>
      </c>
      <c r="H64" s="61">
        <v>0</v>
      </c>
      <c r="I64" s="61">
        <v>0</v>
      </c>
      <c r="J64" s="61">
        <v>0</v>
      </c>
      <c r="K64" s="42"/>
      <c r="AMJ64"/>
    </row>
    <row r="65" spans="1:1024" s="49" customFormat="1" ht="21" customHeight="1" x14ac:dyDescent="0.25">
      <c r="A65" s="48" t="s">
        <v>118</v>
      </c>
      <c r="B65" s="40">
        <v>34</v>
      </c>
      <c r="C65" s="33" t="s">
        <v>119</v>
      </c>
      <c r="D65" s="42">
        <v>0</v>
      </c>
      <c r="E65" s="61">
        <v>0</v>
      </c>
      <c r="F65" s="42">
        <v>0</v>
      </c>
      <c r="G65" s="61">
        <v>0</v>
      </c>
      <c r="H65" s="61">
        <v>0</v>
      </c>
      <c r="I65" s="61">
        <v>0</v>
      </c>
      <c r="J65" s="61">
        <v>0</v>
      </c>
      <c r="K65" s="42"/>
      <c r="AMJ65"/>
    </row>
    <row r="66" spans="1:1024" s="49" customFormat="1" ht="21" customHeight="1" x14ac:dyDescent="0.25">
      <c r="A66" s="62" t="s">
        <v>120</v>
      </c>
      <c r="B66" s="40">
        <v>35</v>
      </c>
      <c r="C66" s="33" t="s">
        <v>121</v>
      </c>
      <c r="D66" s="42">
        <v>0</v>
      </c>
      <c r="E66" s="61">
        <v>0</v>
      </c>
      <c r="F66" s="42">
        <v>0</v>
      </c>
      <c r="G66" s="61">
        <v>0</v>
      </c>
      <c r="H66" s="61">
        <v>0</v>
      </c>
      <c r="I66" s="61">
        <v>0</v>
      </c>
      <c r="J66" s="61">
        <v>0</v>
      </c>
      <c r="K66" s="42"/>
      <c r="AMJ66"/>
    </row>
    <row r="67" spans="1:1024" s="49" customFormat="1" ht="21" customHeight="1" x14ac:dyDescent="0.25">
      <c r="A67" s="62" t="s">
        <v>122</v>
      </c>
      <c r="B67" s="40">
        <v>36</v>
      </c>
      <c r="C67" s="33" t="s">
        <v>123</v>
      </c>
      <c r="D67" s="42">
        <v>0</v>
      </c>
      <c r="E67" s="61">
        <v>0</v>
      </c>
      <c r="F67" s="42">
        <v>0</v>
      </c>
      <c r="G67" s="61">
        <v>0</v>
      </c>
      <c r="H67" s="61">
        <v>0</v>
      </c>
      <c r="I67" s="61">
        <v>0</v>
      </c>
      <c r="J67" s="61">
        <v>0</v>
      </c>
      <c r="K67" s="42"/>
      <c r="AMJ67"/>
    </row>
    <row r="68" spans="1:1024" s="49" customFormat="1" ht="21" customHeight="1" x14ac:dyDescent="0.25">
      <c r="A68" s="62" t="s">
        <v>124</v>
      </c>
      <c r="B68" s="40">
        <v>37</v>
      </c>
      <c r="C68" s="33" t="s">
        <v>125</v>
      </c>
      <c r="D68" s="42">
        <v>0</v>
      </c>
      <c r="E68" s="61">
        <v>0</v>
      </c>
      <c r="F68" s="42">
        <v>0</v>
      </c>
      <c r="G68" s="61">
        <v>0</v>
      </c>
      <c r="H68" s="61">
        <v>0</v>
      </c>
      <c r="I68" s="61">
        <v>0</v>
      </c>
      <c r="J68" s="61">
        <v>0</v>
      </c>
      <c r="K68" s="42"/>
      <c r="AMJ68"/>
    </row>
    <row r="69" spans="1:1024" s="59" customFormat="1" ht="21" customHeight="1" x14ac:dyDescent="0.25">
      <c r="A69" s="48" t="s">
        <v>126</v>
      </c>
      <c r="B69" s="40">
        <v>38</v>
      </c>
      <c r="C69" s="33">
        <v>1120</v>
      </c>
      <c r="D69" s="42">
        <f>D70+D71+D72+D78+D79+D80+D95+D94</f>
        <v>209526.3</v>
      </c>
      <c r="E69" s="50">
        <f>E70+E71+E72+E78+E79+E80+E95+E92</f>
        <v>230500.00000000003</v>
      </c>
      <c r="F69" s="42">
        <f t="shared" ref="F69:F76" si="0">G69+H69+I69+J69</f>
        <v>220838.7</v>
      </c>
      <c r="G69" s="63">
        <f>G70+G71+G72+G78+G79+G80+G92+G95</f>
        <v>55209.599999999999</v>
      </c>
      <c r="H69" s="63">
        <f>H70+H71+H72+H78+H79+H80+H92+H95</f>
        <v>55209.7</v>
      </c>
      <c r="I69" s="63">
        <f>I70+I71+I72+I78+I79+I80+I92+I95</f>
        <v>55209.7</v>
      </c>
      <c r="J69" s="63">
        <f>J70+J71+J72+J78+J79+J80+J92+J95</f>
        <v>55209.7</v>
      </c>
      <c r="K69" s="42"/>
      <c r="M69" s="49"/>
      <c r="N69" s="49"/>
      <c r="O69" s="49"/>
      <c r="P69" s="51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MJ69" s="60"/>
    </row>
    <row r="70" spans="1:1024" s="49" customFormat="1" ht="21" customHeight="1" x14ac:dyDescent="0.25">
      <c r="A70" s="48" t="s">
        <v>98</v>
      </c>
      <c r="B70" s="40">
        <v>39</v>
      </c>
      <c r="C70" s="33" t="s">
        <v>127</v>
      </c>
      <c r="D70" s="61">
        <v>140929.5</v>
      </c>
      <c r="E70" s="50">
        <v>149660.6</v>
      </c>
      <c r="F70" s="42">
        <f t="shared" si="0"/>
        <v>154160.79999999999</v>
      </c>
      <c r="G70" s="42">
        <v>38540.199999999997</v>
      </c>
      <c r="H70" s="42">
        <v>38540.199999999997</v>
      </c>
      <c r="I70" s="42">
        <v>38540.199999999997</v>
      </c>
      <c r="J70" s="42">
        <v>38540.199999999997</v>
      </c>
      <c r="K70" s="64"/>
      <c r="AMJ70"/>
    </row>
    <row r="71" spans="1:1024" s="49" customFormat="1" ht="21" customHeight="1" x14ac:dyDescent="0.25">
      <c r="A71" s="48" t="s">
        <v>100</v>
      </c>
      <c r="B71" s="40">
        <v>40</v>
      </c>
      <c r="C71" s="33" t="s">
        <v>128</v>
      </c>
      <c r="D71" s="61">
        <v>28778.799999999999</v>
      </c>
      <c r="E71" s="50">
        <v>32336.6</v>
      </c>
      <c r="F71" s="42">
        <f t="shared" si="0"/>
        <v>33915.199999999997</v>
      </c>
      <c r="G71" s="42">
        <v>8478.7999999999993</v>
      </c>
      <c r="H71" s="42">
        <v>8478.7999999999993</v>
      </c>
      <c r="I71" s="42">
        <v>8478.7999999999993</v>
      </c>
      <c r="J71" s="42">
        <v>8478.7999999999993</v>
      </c>
      <c r="K71" s="64"/>
      <c r="AMJ71"/>
    </row>
    <row r="72" spans="1:1024" s="49" customFormat="1" ht="21" customHeight="1" x14ac:dyDescent="0.25">
      <c r="A72" s="48" t="s">
        <v>102</v>
      </c>
      <c r="B72" s="40">
        <v>41</v>
      </c>
      <c r="C72" s="33" t="s">
        <v>129</v>
      </c>
      <c r="D72" s="42">
        <f>D73+D74+D75+D76+D77</f>
        <v>1531</v>
      </c>
      <c r="E72" s="50">
        <f>E73+E74+E75+E76+E77</f>
        <v>2063.1999999999998</v>
      </c>
      <c r="F72" s="42">
        <f t="shared" si="0"/>
        <v>1380.3000000000002</v>
      </c>
      <c r="G72" s="42">
        <f>G73+G74+G75+G76+G77</f>
        <v>345</v>
      </c>
      <c r="H72" s="42">
        <f>H73+H74+H75+H76+H77</f>
        <v>345.1</v>
      </c>
      <c r="I72" s="42">
        <f>I73+I74+I75+I76+I77</f>
        <v>345.1</v>
      </c>
      <c r="J72" s="42">
        <f>J73+J74+J75+J76+J77</f>
        <v>345.1</v>
      </c>
      <c r="K72" s="64"/>
      <c r="AMJ72"/>
    </row>
    <row r="73" spans="1:1024" s="49" customFormat="1" ht="18.75" x14ac:dyDescent="0.25">
      <c r="A73" s="62" t="s">
        <v>130</v>
      </c>
      <c r="B73" s="40">
        <v>42</v>
      </c>
      <c r="C73" s="32" t="s">
        <v>131</v>
      </c>
      <c r="D73" s="65">
        <v>1286</v>
      </c>
      <c r="E73" s="56">
        <v>901</v>
      </c>
      <c r="F73" s="55">
        <f t="shared" si="0"/>
        <v>400</v>
      </c>
      <c r="G73" s="55">
        <v>100</v>
      </c>
      <c r="H73" s="55">
        <v>100</v>
      </c>
      <c r="I73" s="55">
        <v>100</v>
      </c>
      <c r="J73" s="55">
        <v>100</v>
      </c>
      <c r="K73" s="64"/>
      <c r="AMJ73"/>
    </row>
    <row r="74" spans="1:1024" s="49" customFormat="1" ht="18.75" x14ac:dyDescent="0.25">
      <c r="A74" s="62" t="s">
        <v>132</v>
      </c>
      <c r="B74" s="40">
        <v>43</v>
      </c>
      <c r="C74" s="32" t="s">
        <v>133</v>
      </c>
      <c r="D74" s="65">
        <v>245</v>
      </c>
      <c r="E74" s="56">
        <v>341</v>
      </c>
      <c r="F74" s="55">
        <f t="shared" si="0"/>
        <v>200</v>
      </c>
      <c r="G74" s="55">
        <v>50</v>
      </c>
      <c r="H74" s="55">
        <v>50</v>
      </c>
      <c r="I74" s="55">
        <v>50</v>
      </c>
      <c r="J74" s="55">
        <v>50</v>
      </c>
      <c r="K74" s="64"/>
      <c r="AMJ74"/>
    </row>
    <row r="75" spans="1:1024" s="49" customFormat="1" ht="18.75" x14ac:dyDescent="0.25">
      <c r="A75" s="62" t="s">
        <v>134</v>
      </c>
      <c r="B75" s="40">
        <v>44</v>
      </c>
      <c r="C75" s="32" t="s">
        <v>135</v>
      </c>
      <c r="D75" s="65">
        <v>0</v>
      </c>
      <c r="E75" s="56">
        <v>294.2</v>
      </c>
      <c r="F75" s="55">
        <f t="shared" si="0"/>
        <v>580.30000000000007</v>
      </c>
      <c r="G75" s="55">
        <v>145</v>
      </c>
      <c r="H75" s="55">
        <v>145.1</v>
      </c>
      <c r="I75" s="55">
        <v>145.1</v>
      </c>
      <c r="J75" s="55">
        <v>145.1</v>
      </c>
      <c r="K75" s="64"/>
      <c r="AMJ75"/>
    </row>
    <row r="76" spans="1:1024" s="49" customFormat="1" ht="21" customHeight="1" x14ac:dyDescent="0.25">
      <c r="A76" s="62" t="s">
        <v>136</v>
      </c>
      <c r="B76" s="40">
        <v>45</v>
      </c>
      <c r="C76" s="32" t="s">
        <v>137</v>
      </c>
      <c r="D76" s="65">
        <v>0</v>
      </c>
      <c r="E76" s="56">
        <v>246</v>
      </c>
      <c r="F76" s="55">
        <f t="shared" si="0"/>
        <v>200</v>
      </c>
      <c r="G76" s="55">
        <v>50</v>
      </c>
      <c r="H76" s="55">
        <v>50</v>
      </c>
      <c r="I76" s="55">
        <v>50</v>
      </c>
      <c r="J76" s="55">
        <v>50</v>
      </c>
      <c r="K76" s="64"/>
      <c r="AMJ76"/>
    </row>
    <row r="77" spans="1:1024" s="49" customFormat="1" ht="18.399999999999999" customHeight="1" x14ac:dyDescent="0.25">
      <c r="A77" s="62" t="s">
        <v>138</v>
      </c>
      <c r="B77" s="40">
        <v>46</v>
      </c>
      <c r="C77" s="32" t="s">
        <v>139</v>
      </c>
      <c r="D77" s="65">
        <v>0</v>
      </c>
      <c r="E77" s="56">
        <v>281</v>
      </c>
      <c r="F77" s="55">
        <v>0</v>
      </c>
      <c r="G77" s="55"/>
      <c r="H77" s="55"/>
      <c r="I77" s="55"/>
      <c r="J77" s="55"/>
      <c r="K77" s="64"/>
      <c r="AMJ77"/>
    </row>
    <row r="78" spans="1:1024" s="49" customFormat="1" ht="18" customHeight="1" x14ac:dyDescent="0.25">
      <c r="A78" s="48" t="s">
        <v>104</v>
      </c>
      <c r="B78" s="40">
        <v>47</v>
      </c>
      <c r="C78" s="33" t="s">
        <v>140</v>
      </c>
      <c r="D78" s="61">
        <v>26409.599999999999</v>
      </c>
      <c r="E78" s="50">
        <v>29485</v>
      </c>
      <c r="F78" s="42">
        <f t="shared" ref="F78:F83" si="1">G78+H78+I78+J78</f>
        <v>19877.2</v>
      </c>
      <c r="G78" s="42">
        <v>4844.3</v>
      </c>
      <c r="H78" s="42">
        <v>4944.3</v>
      </c>
      <c r="I78" s="42">
        <v>5044.3</v>
      </c>
      <c r="J78" s="42">
        <v>5044.3</v>
      </c>
      <c r="K78" s="64"/>
      <c r="AMJ78"/>
    </row>
    <row r="79" spans="1:1024" s="49" customFormat="1" ht="18" customHeight="1" x14ac:dyDescent="0.25">
      <c r="A79" s="48" t="s">
        <v>106</v>
      </c>
      <c r="B79" s="40">
        <v>48</v>
      </c>
      <c r="C79" s="33" t="s">
        <v>141</v>
      </c>
      <c r="D79" s="61">
        <v>0</v>
      </c>
      <c r="E79" s="50">
        <v>2200</v>
      </c>
      <c r="F79" s="61">
        <f t="shared" si="1"/>
        <v>5288.4</v>
      </c>
      <c r="G79" s="42">
        <v>1322.1</v>
      </c>
      <c r="H79" s="42">
        <v>1322.1</v>
      </c>
      <c r="I79" s="42">
        <v>1322.1</v>
      </c>
      <c r="J79" s="42">
        <v>1322.1</v>
      </c>
      <c r="K79" s="64"/>
      <c r="AMJ79"/>
    </row>
    <row r="80" spans="1:1024" s="49" customFormat="1" ht="18" customHeight="1" x14ac:dyDescent="0.25">
      <c r="A80" s="48" t="s">
        <v>108</v>
      </c>
      <c r="B80" s="40">
        <v>49</v>
      </c>
      <c r="C80" s="33" t="s">
        <v>142</v>
      </c>
      <c r="D80" s="61">
        <f>D81+D82+D83+D84+D85+D86+D87+D88+D89+D90</f>
        <v>4264.4000000000005</v>
      </c>
      <c r="E80" s="50">
        <f>E81+E82+E83+E84+E85+E86+E87+E88+E89+E90</f>
        <v>4904.6000000000004</v>
      </c>
      <c r="F80" s="42">
        <f t="shared" si="1"/>
        <v>4300.8</v>
      </c>
      <c r="G80" s="42">
        <f>G81+G82+G83+G84+G85+G86+G87+G88+G90+G89</f>
        <v>1075.2</v>
      </c>
      <c r="H80" s="42">
        <f>H81+H82+H83+H84+H85+H86+H87+H88+H90+H89</f>
        <v>1075.2</v>
      </c>
      <c r="I80" s="42">
        <f>I81+I82+I83+I84+I85+I86+I87+I88+I90+I89</f>
        <v>1075.2</v>
      </c>
      <c r="J80" s="42">
        <f>J81+J82+J83+J84+J85+J86+J87+J88+J90+J89</f>
        <v>1075.2</v>
      </c>
      <c r="K80" s="64"/>
      <c r="AMJ80"/>
    </row>
    <row r="81" spans="1:1024" s="49" customFormat="1" ht="18" customHeight="1" x14ac:dyDescent="0.25">
      <c r="A81" s="66" t="s">
        <v>143</v>
      </c>
      <c r="B81" s="40">
        <v>50</v>
      </c>
      <c r="C81" s="32" t="s">
        <v>144</v>
      </c>
      <c r="D81" s="65">
        <v>0</v>
      </c>
      <c r="E81" s="56">
        <v>60.4</v>
      </c>
      <c r="F81" s="65">
        <f t="shared" si="1"/>
        <v>80</v>
      </c>
      <c r="G81" s="55">
        <v>20</v>
      </c>
      <c r="H81" s="55">
        <v>20</v>
      </c>
      <c r="I81" s="55">
        <v>20</v>
      </c>
      <c r="J81" s="55">
        <v>20</v>
      </c>
      <c r="K81" s="64"/>
      <c r="AMJ81"/>
    </row>
    <row r="82" spans="1:1024" s="49" customFormat="1" ht="18" customHeight="1" x14ac:dyDescent="0.25">
      <c r="A82" s="66" t="s">
        <v>145</v>
      </c>
      <c r="B82" s="40">
        <v>51</v>
      </c>
      <c r="C82" s="32" t="s">
        <v>146</v>
      </c>
      <c r="D82" s="65">
        <v>377.4</v>
      </c>
      <c r="E82" s="56">
        <v>647.20000000000005</v>
      </c>
      <c r="F82" s="65">
        <f t="shared" si="1"/>
        <v>700</v>
      </c>
      <c r="G82" s="55">
        <v>175</v>
      </c>
      <c r="H82" s="55">
        <v>175</v>
      </c>
      <c r="I82" s="55">
        <v>175</v>
      </c>
      <c r="J82" s="55">
        <v>175</v>
      </c>
      <c r="K82" s="64"/>
      <c r="AMJ82"/>
    </row>
    <row r="83" spans="1:1024" s="49" customFormat="1" ht="18" customHeight="1" x14ac:dyDescent="0.25">
      <c r="A83" s="66" t="s">
        <v>147</v>
      </c>
      <c r="B83" s="40">
        <v>52</v>
      </c>
      <c r="C83" s="32" t="s">
        <v>148</v>
      </c>
      <c r="D83" s="65">
        <v>2321.4</v>
      </c>
      <c r="E83" s="56">
        <v>1906.7</v>
      </c>
      <c r="F83" s="65">
        <f t="shared" si="1"/>
        <v>1400</v>
      </c>
      <c r="G83" s="55">
        <v>350</v>
      </c>
      <c r="H83" s="55">
        <v>350</v>
      </c>
      <c r="I83" s="55">
        <v>350</v>
      </c>
      <c r="J83" s="55">
        <v>350</v>
      </c>
      <c r="K83" s="64"/>
      <c r="AMJ83"/>
    </row>
    <row r="84" spans="1:1024" s="49" customFormat="1" ht="18" customHeight="1" x14ac:dyDescent="0.25">
      <c r="A84" s="66" t="s">
        <v>149</v>
      </c>
      <c r="B84" s="40">
        <v>53</v>
      </c>
      <c r="C84" s="32" t="s">
        <v>150</v>
      </c>
      <c r="D84" s="65">
        <v>128.6</v>
      </c>
      <c r="E84" s="56">
        <v>33.700000000000003</v>
      </c>
      <c r="F84" s="65">
        <v>0</v>
      </c>
      <c r="G84" s="55">
        <v>0</v>
      </c>
      <c r="H84" s="55">
        <v>0</v>
      </c>
      <c r="I84" s="55">
        <v>0</v>
      </c>
      <c r="J84" s="55">
        <v>0</v>
      </c>
      <c r="K84" s="64"/>
      <c r="AMJ84"/>
    </row>
    <row r="85" spans="1:1024" s="49" customFormat="1" ht="18" customHeight="1" x14ac:dyDescent="0.25">
      <c r="A85" s="66" t="s">
        <v>151</v>
      </c>
      <c r="B85" s="40">
        <v>54</v>
      </c>
      <c r="C85" s="32" t="s">
        <v>152</v>
      </c>
      <c r="D85" s="65">
        <v>0</v>
      </c>
      <c r="E85" s="65">
        <v>0</v>
      </c>
      <c r="F85" s="65">
        <v>0</v>
      </c>
      <c r="G85" s="55">
        <v>0</v>
      </c>
      <c r="H85" s="55">
        <v>0</v>
      </c>
      <c r="I85" s="55">
        <v>0</v>
      </c>
      <c r="J85" s="55">
        <v>0</v>
      </c>
      <c r="K85" s="64"/>
      <c r="AMJ85"/>
    </row>
    <row r="86" spans="1:1024" s="49" customFormat="1" ht="33.75" customHeight="1" x14ac:dyDescent="0.25">
      <c r="A86" s="66" t="s">
        <v>153</v>
      </c>
      <c r="B86" s="40">
        <v>55</v>
      </c>
      <c r="C86" s="32" t="s">
        <v>154</v>
      </c>
      <c r="D86" s="65">
        <v>855</v>
      </c>
      <c r="E86" s="56">
        <v>1103.5999999999999</v>
      </c>
      <c r="F86" s="65">
        <f>G86+H86+I86+J86</f>
        <v>1930</v>
      </c>
      <c r="G86" s="55">
        <v>482.5</v>
      </c>
      <c r="H86" s="55">
        <v>482.5</v>
      </c>
      <c r="I86" s="55">
        <v>482.5</v>
      </c>
      <c r="J86" s="55">
        <v>482.5</v>
      </c>
      <c r="K86" s="64"/>
      <c r="AMJ86"/>
    </row>
    <row r="87" spans="1:1024" s="49" customFormat="1" ht="18" customHeight="1" x14ac:dyDescent="0.25">
      <c r="A87" s="66" t="s">
        <v>155</v>
      </c>
      <c r="B87" s="40">
        <v>56</v>
      </c>
      <c r="C87" s="32" t="s">
        <v>156</v>
      </c>
      <c r="D87" s="65">
        <v>0</v>
      </c>
      <c r="E87" s="65">
        <v>0</v>
      </c>
      <c r="F87" s="65">
        <v>0</v>
      </c>
      <c r="G87" s="55">
        <v>0</v>
      </c>
      <c r="H87" s="55">
        <v>0</v>
      </c>
      <c r="I87" s="55">
        <v>0</v>
      </c>
      <c r="J87" s="55">
        <v>0</v>
      </c>
      <c r="K87" s="64"/>
      <c r="AMJ87"/>
    </row>
    <row r="88" spans="1:1024" s="49" customFormat="1" ht="18" customHeight="1" x14ac:dyDescent="0.25">
      <c r="A88" s="66" t="s">
        <v>157</v>
      </c>
      <c r="B88" s="40">
        <v>57</v>
      </c>
      <c r="C88" s="32" t="s">
        <v>158</v>
      </c>
      <c r="D88" s="65">
        <v>95.9</v>
      </c>
      <c r="E88" s="56">
        <v>30</v>
      </c>
      <c r="F88" s="65">
        <v>0</v>
      </c>
      <c r="G88" s="55">
        <v>0</v>
      </c>
      <c r="H88" s="55">
        <v>0</v>
      </c>
      <c r="I88" s="55">
        <v>0</v>
      </c>
      <c r="J88" s="55">
        <v>0</v>
      </c>
      <c r="K88" s="64"/>
      <c r="AMJ88"/>
    </row>
    <row r="89" spans="1:1024" s="49" customFormat="1" ht="18.75" x14ac:dyDescent="0.25">
      <c r="A89" s="66" t="s">
        <v>159</v>
      </c>
      <c r="B89" s="40">
        <v>58</v>
      </c>
      <c r="C89" s="32" t="s">
        <v>160</v>
      </c>
      <c r="D89" s="65">
        <v>429</v>
      </c>
      <c r="E89" s="56">
        <v>440</v>
      </c>
      <c r="F89" s="65">
        <f>G89+H89+I89+J89</f>
        <v>190.8</v>
      </c>
      <c r="G89" s="55">
        <v>47.7</v>
      </c>
      <c r="H89" s="55">
        <v>47.7</v>
      </c>
      <c r="I89" s="55">
        <v>47.7</v>
      </c>
      <c r="J89" s="55">
        <v>47.7</v>
      </c>
      <c r="K89" s="64"/>
      <c r="AMJ89"/>
    </row>
    <row r="90" spans="1:1024" s="49" customFormat="1" ht="18.75" x14ac:dyDescent="0.25">
      <c r="A90" s="66" t="s">
        <v>138</v>
      </c>
      <c r="B90" s="40">
        <v>59</v>
      </c>
      <c r="C90" s="32" t="s">
        <v>161</v>
      </c>
      <c r="D90" s="65">
        <v>57.1</v>
      </c>
      <c r="E90" s="56">
        <v>683</v>
      </c>
      <c r="F90" s="65">
        <v>0</v>
      </c>
      <c r="G90" s="55">
        <v>0</v>
      </c>
      <c r="H90" s="55">
        <v>0</v>
      </c>
      <c r="I90" s="55">
        <v>0</v>
      </c>
      <c r="J90" s="55">
        <v>0</v>
      </c>
      <c r="K90" s="64"/>
      <c r="AMJ90"/>
    </row>
    <row r="91" spans="1:1024" s="49" customFormat="1" ht="21" customHeight="1" x14ac:dyDescent="0.25">
      <c r="A91" s="48" t="s">
        <v>110</v>
      </c>
      <c r="B91" s="40">
        <v>60</v>
      </c>
      <c r="C91" s="33" t="s">
        <v>162</v>
      </c>
      <c r="D91" s="61">
        <v>0</v>
      </c>
      <c r="E91" s="61">
        <v>0</v>
      </c>
      <c r="F91" s="61">
        <v>0</v>
      </c>
      <c r="G91" s="42">
        <v>0</v>
      </c>
      <c r="H91" s="42">
        <v>0</v>
      </c>
      <c r="I91" s="42">
        <v>0</v>
      </c>
      <c r="J91" s="42">
        <v>0</v>
      </c>
      <c r="K91" s="64"/>
      <c r="AMJ91"/>
    </row>
    <row r="92" spans="1:1024" s="49" customFormat="1" ht="21" customHeight="1" x14ac:dyDescent="0.25">
      <c r="A92" s="48" t="s">
        <v>112</v>
      </c>
      <c r="B92" s="40">
        <v>61</v>
      </c>
      <c r="C92" s="33" t="s">
        <v>163</v>
      </c>
      <c r="D92" s="61">
        <v>0</v>
      </c>
      <c r="E92" s="50">
        <v>409</v>
      </c>
      <c r="F92" s="61">
        <f>G92+H92+I92+J92</f>
        <v>416</v>
      </c>
      <c r="G92" s="42">
        <v>104</v>
      </c>
      <c r="H92" s="42">
        <v>104</v>
      </c>
      <c r="I92" s="42">
        <v>104</v>
      </c>
      <c r="J92" s="42">
        <v>104</v>
      </c>
      <c r="K92" s="64"/>
      <c r="T92" s="54"/>
      <c r="AMJ92"/>
    </row>
    <row r="93" spans="1:1024" s="49" customFormat="1" ht="21" customHeight="1" x14ac:dyDescent="0.25">
      <c r="A93" s="48" t="s">
        <v>114</v>
      </c>
      <c r="B93" s="40">
        <v>62</v>
      </c>
      <c r="C93" s="33" t="s">
        <v>164</v>
      </c>
      <c r="D93" s="61">
        <v>0</v>
      </c>
      <c r="E93" s="61">
        <v>0</v>
      </c>
      <c r="F93" s="61">
        <v>0</v>
      </c>
      <c r="G93" s="61">
        <v>0</v>
      </c>
      <c r="H93" s="61">
        <v>0</v>
      </c>
      <c r="I93" s="61">
        <v>0</v>
      </c>
      <c r="J93" s="61">
        <v>0</v>
      </c>
      <c r="K93" s="64"/>
      <c r="AMJ93"/>
    </row>
    <row r="94" spans="1:1024" s="49" customFormat="1" ht="21" customHeight="1" x14ac:dyDescent="0.25">
      <c r="A94" s="48" t="s">
        <v>165</v>
      </c>
      <c r="B94" s="40">
        <v>63</v>
      </c>
      <c r="C94" s="33" t="s">
        <v>166</v>
      </c>
      <c r="D94" s="61">
        <v>6.8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1">
        <v>0</v>
      </c>
      <c r="K94" s="64"/>
      <c r="AMJ94"/>
    </row>
    <row r="95" spans="1:1024" s="49" customFormat="1" ht="21" customHeight="1" x14ac:dyDescent="0.25">
      <c r="A95" s="48" t="s">
        <v>167</v>
      </c>
      <c r="B95" s="40">
        <v>64</v>
      </c>
      <c r="C95" s="33" t="s">
        <v>168</v>
      </c>
      <c r="D95" s="61">
        <f>D96+D97</f>
        <v>7606.2</v>
      </c>
      <c r="E95" s="50">
        <f>E96+E97</f>
        <v>9441</v>
      </c>
      <c r="F95" s="61">
        <f>G95+H95+I95+J95</f>
        <v>1500</v>
      </c>
      <c r="G95" s="42">
        <f>G96+G97</f>
        <v>500</v>
      </c>
      <c r="H95" s="42">
        <f>H96+H97</f>
        <v>400</v>
      </c>
      <c r="I95" s="42">
        <f>I96+I97</f>
        <v>300</v>
      </c>
      <c r="J95" s="42">
        <f>J96+J97</f>
        <v>300</v>
      </c>
      <c r="K95" s="64"/>
      <c r="AMJ95"/>
    </row>
    <row r="96" spans="1:1024" s="49" customFormat="1" ht="21" customHeight="1" x14ac:dyDescent="0.25">
      <c r="A96" s="62" t="s">
        <v>120</v>
      </c>
      <c r="B96" s="40">
        <v>65</v>
      </c>
      <c r="C96" s="33" t="s">
        <v>169</v>
      </c>
      <c r="D96" s="65">
        <v>3462.5</v>
      </c>
      <c r="E96" s="56">
        <v>1009</v>
      </c>
      <c r="F96" s="65">
        <v>0</v>
      </c>
      <c r="G96" s="65">
        <v>0</v>
      </c>
      <c r="H96" s="65">
        <v>0</v>
      </c>
      <c r="I96" s="65">
        <v>0</v>
      </c>
      <c r="J96" s="65">
        <v>0</v>
      </c>
      <c r="K96" s="64"/>
      <c r="AMJ96"/>
    </row>
    <row r="97" spans="1:1024" s="49" customFormat="1" ht="21" customHeight="1" x14ac:dyDescent="0.25">
      <c r="A97" s="62" t="s">
        <v>122</v>
      </c>
      <c r="B97" s="40">
        <v>66</v>
      </c>
      <c r="C97" s="33" t="s">
        <v>170</v>
      </c>
      <c r="D97" s="65">
        <v>4143.7</v>
      </c>
      <c r="E97" s="56">
        <v>8432</v>
      </c>
      <c r="F97" s="65">
        <f>G97+H97+I97+J97</f>
        <v>1500</v>
      </c>
      <c r="G97" s="55">
        <v>500</v>
      </c>
      <c r="H97" s="55">
        <v>400</v>
      </c>
      <c r="I97" s="55">
        <v>300</v>
      </c>
      <c r="J97" s="55">
        <v>300</v>
      </c>
      <c r="K97" s="64"/>
      <c r="AMJ97"/>
    </row>
    <row r="98" spans="1:1024" s="59" customFormat="1" ht="21" customHeight="1" x14ac:dyDescent="0.25">
      <c r="A98" s="48" t="s">
        <v>171</v>
      </c>
      <c r="B98" s="40">
        <v>67</v>
      </c>
      <c r="C98" s="33">
        <v>1130</v>
      </c>
      <c r="D98" s="42">
        <f>D99+D100+D101+D102+D103+D104+D105+D106+D114+D113+D115+D118+D119</f>
        <v>58659.8</v>
      </c>
      <c r="E98" s="50">
        <f>E99+E100+E101+E102+E103+E104+E105+E106+E111+E112+E114+E115</f>
        <v>2633</v>
      </c>
      <c r="F98" s="42">
        <f>G98+H98+I98+J98</f>
        <v>3840</v>
      </c>
      <c r="G98" s="42">
        <v>960.2</v>
      </c>
      <c r="H98" s="42">
        <v>959.9</v>
      </c>
      <c r="I98" s="42">
        <v>959.9</v>
      </c>
      <c r="J98" s="42">
        <v>960</v>
      </c>
      <c r="K98" s="42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MJ98" s="60"/>
    </row>
    <row r="99" spans="1:1024" s="49" customFormat="1" ht="21" customHeight="1" x14ac:dyDescent="0.25">
      <c r="A99" s="48" t="s">
        <v>98</v>
      </c>
      <c r="B99" s="40">
        <v>68</v>
      </c>
      <c r="C99" s="33" t="s">
        <v>172</v>
      </c>
      <c r="D99" s="42">
        <v>1320.3</v>
      </c>
      <c r="E99" s="50">
        <v>170</v>
      </c>
      <c r="F99" s="61">
        <f>G99+H99+I99+J99</f>
        <v>160.30000000000001</v>
      </c>
      <c r="G99" s="42">
        <v>40</v>
      </c>
      <c r="H99" s="42">
        <v>40</v>
      </c>
      <c r="I99" s="42">
        <v>40</v>
      </c>
      <c r="J99" s="42">
        <v>40.299999999999997</v>
      </c>
      <c r="K99" s="42"/>
      <c r="AMJ99"/>
    </row>
    <row r="100" spans="1:1024" s="49" customFormat="1" ht="21" customHeight="1" x14ac:dyDescent="0.25">
      <c r="A100" s="48" t="s">
        <v>100</v>
      </c>
      <c r="B100" s="40">
        <v>69</v>
      </c>
      <c r="C100" s="33" t="s">
        <v>173</v>
      </c>
      <c r="D100" s="42">
        <v>289.39999999999998</v>
      </c>
      <c r="E100" s="50">
        <v>36.4</v>
      </c>
      <c r="F100" s="61">
        <f>G100+H100+I100+J100</f>
        <v>35.300000000000004</v>
      </c>
      <c r="G100" s="42">
        <v>8.8000000000000007</v>
      </c>
      <c r="H100" s="42">
        <v>8.8000000000000007</v>
      </c>
      <c r="I100" s="42">
        <v>8.8000000000000007</v>
      </c>
      <c r="J100" s="42">
        <v>8.9</v>
      </c>
      <c r="K100" s="42"/>
      <c r="AMJ100"/>
    </row>
    <row r="101" spans="1:1024" s="49" customFormat="1" ht="21" customHeight="1" x14ac:dyDescent="0.25">
      <c r="A101" s="48" t="s">
        <v>102</v>
      </c>
      <c r="B101" s="40">
        <v>70</v>
      </c>
      <c r="C101" s="33" t="s">
        <v>174</v>
      </c>
      <c r="D101" s="42">
        <v>1751.2</v>
      </c>
      <c r="E101" s="50">
        <v>836.6</v>
      </c>
      <c r="F101" s="42">
        <v>480</v>
      </c>
      <c r="G101" s="42">
        <v>120</v>
      </c>
      <c r="H101" s="42">
        <v>120</v>
      </c>
      <c r="I101" s="42">
        <v>120</v>
      </c>
      <c r="J101" s="42">
        <v>120</v>
      </c>
      <c r="K101" s="42"/>
      <c r="AMJ101"/>
    </row>
    <row r="102" spans="1:1024" s="49" customFormat="1" ht="21" customHeight="1" x14ac:dyDescent="0.25">
      <c r="A102" s="48" t="s">
        <v>104</v>
      </c>
      <c r="B102" s="40">
        <v>71</v>
      </c>
      <c r="C102" s="33" t="s">
        <v>175</v>
      </c>
      <c r="D102" s="42">
        <v>15.9</v>
      </c>
      <c r="E102" s="50">
        <v>412</v>
      </c>
      <c r="F102" s="42">
        <v>880</v>
      </c>
      <c r="G102" s="42">
        <v>220</v>
      </c>
      <c r="H102" s="42">
        <v>220</v>
      </c>
      <c r="I102" s="42">
        <v>220</v>
      </c>
      <c r="J102" s="42">
        <v>220</v>
      </c>
      <c r="K102" s="42"/>
      <c r="AMJ102"/>
    </row>
    <row r="103" spans="1:1024" s="49" customFormat="1" ht="21" customHeight="1" x14ac:dyDescent="0.25">
      <c r="A103" s="48" t="s">
        <v>106</v>
      </c>
      <c r="B103" s="40">
        <v>72</v>
      </c>
      <c r="C103" s="33" t="s">
        <v>176</v>
      </c>
      <c r="D103" s="42">
        <v>8.9</v>
      </c>
      <c r="E103" s="42">
        <v>0</v>
      </c>
      <c r="F103" s="61">
        <v>0</v>
      </c>
      <c r="G103" s="42">
        <v>0</v>
      </c>
      <c r="H103" s="42">
        <v>0</v>
      </c>
      <c r="I103" s="42">
        <v>0</v>
      </c>
      <c r="J103" s="42">
        <v>0</v>
      </c>
      <c r="K103" s="42"/>
      <c r="AMJ103"/>
    </row>
    <row r="104" spans="1:1024" s="49" customFormat="1" ht="18.75" x14ac:dyDescent="0.25">
      <c r="A104" s="48" t="s">
        <v>108</v>
      </c>
      <c r="B104" s="40">
        <v>73</v>
      </c>
      <c r="C104" s="33" t="s">
        <v>177</v>
      </c>
      <c r="D104" s="42">
        <v>2478.9</v>
      </c>
      <c r="E104" s="50">
        <v>450</v>
      </c>
      <c r="F104" s="42">
        <f>G104+H104+I104+J104</f>
        <v>1022.5</v>
      </c>
      <c r="G104" s="42">
        <v>250.4</v>
      </c>
      <c r="H104" s="42">
        <v>261</v>
      </c>
      <c r="I104" s="42">
        <v>261</v>
      </c>
      <c r="J104" s="42">
        <v>250.1</v>
      </c>
      <c r="K104" s="42"/>
      <c r="AMJ104"/>
    </row>
    <row r="105" spans="1:1024" s="49" customFormat="1" ht="21" customHeight="1" x14ac:dyDescent="0.25">
      <c r="A105" s="48" t="s">
        <v>110</v>
      </c>
      <c r="B105" s="40">
        <v>74</v>
      </c>
      <c r="C105" s="33" t="s">
        <v>178</v>
      </c>
      <c r="D105" s="42">
        <v>60</v>
      </c>
      <c r="E105" s="50">
        <v>170</v>
      </c>
      <c r="F105" s="61">
        <v>200</v>
      </c>
      <c r="G105" s="42">
        <v>50</v>
      </c>
      <c r="H105" s="42">
        <v>50</v>
      </c>
      <c r="I105" s="42">
        <v>50</v>
      </c>
      <c r="J105" s="42">
        <v>50</v>
      </c>
      <c r="K105" s="42"/>
      <c r="AMJ105"/>
    </row>
    <row r="106" spans="1:1024" s="49" customFormat="1" ht="34.9" customHeight="1" x14ac:dyDescent="0.25">
      <c r="A106" s="48" t="s">
        <v>179</v>
      </c>
      <c r="B106" s="40">
        <v>75</v>
      </c>
      <c r="C106" s="33" t="s">
        <v>180</v>
      </c>
      <c r="D106" s="42">
        <f>D107+D108+D109</f>
        <v>555.9</v>
      </c>
      <c r="E106" s="50">
        <f>E107+E108+E109+E110</f>
        <v>278</v>
      </c>
      <c r="F106" s="42">
        <f>G106+H106+I106+J106</f>
        <v>561.90000000000009</v>
      </c>
      <c r="G106" s="42">
        <f>G107+G108+G109</f>
        <v>146</v>
      </c>
      <c r="H106" s="42">
        <f>H107+H108+H109</f>
        <v>135.1</v>
      </c>
      <c r="I106" s="42">
        <f>I107+I108+I109</f>
        <v>135.1</v>
      </c>
      <c r="J106" s="42">
        <f>J107+J108+J109</f>
        <v>145.70000000000002</v>
      </c>
      <c r="K106" s="42"/>
      <c r="AMJ106"/>
    </row>
    <row r="107" spans="1:1024" s="49" customFormat="1" ht="21" customHeight="1" x14ac:dyDescent="0.25">
      <c r="A107" s="62" t="s">
        <v>181</v>
      </c>
      <c r="B107" s="40">
        <v>76</v>
      </c>
      <c r="C107" s="33" t="s">
        <v>182</v>
      </c>
      <c r="D107" s="55">
        <v>25.9</v>
      </c>
      <c r="E107" s="56">
        <v>30</v>
      </c>
      <c r="F107" s="65">
        <f>G107+H107+I107+J107</f>
        <v>22.8</v>
      </c>
      <c r="G107" s="55">
        <v>11</v>
      </c>
      <c r="H107" s="55">
        <v>0.4</v>
      </c>
      <c r="I107" s="55">
        <v>0.4</v>
      </c>
      <c r="J107" s="55">
        <v>11</v>
      </c>
      <c r="K107" s="42"/>
      <c r="AMJ107"/>
    </row>
    <row r="108" spans="1:1024" s="49" customFormat="1" ht="21" customHeight="1" x14ac:dyDescent="0.25">
      <c r="A108" s="62" t="s">
        <v>183</v>
      </c>
      <c r="B108" s="40">
        <v>77</v>
      </c>
      <c r="C108" s="33" t="s">
        <v>184</v>
      </c>
      <c r="D108" s="55">
        <v>3.6</v>
      </c>
      <c r="E108" s="56">
        <v>8</v>
      </c>
      <c r="F108" s="65">
        <f>G108+H108+I108+J108</f>
        <v>5.3999999999999995</v>
      </c>
      <c r="G108" s="55">
        <v>1.5</v>
      </c>
      <c r="H108" s="55">
        <v>1.3</v>
      </c>
      <c r="I108" s="55">
        <v>1.3</v>
      </c>
      <c r="J108" s="55">
        <v>1.3</v>
      </c>
      <c r="K108" s="42"/>
      <c r="AMJ108"/>
    </row>
    <row r="109" spans="1:1024" s="49" customFormat="1" ht="21" customHeight="1" x14ac:dyDescent="0.25">
      <c r="A109" s="62" t="s">
        <v>185</v>
      </c>
      <c r="B109" s="40">
        <v>78</v>
      </c>
      <c r="C109" s="33" t="s">
        <v>186</v>
      </c>
      <c r="D109" s="55">
        <v>526.4</v>
      </c>
      <c r="E109" s="56">
        <v>240</v>
      </c>
      <c r="F109" s="65">
        <f>G109+H109+I109+J109</f>
        <v>533.69999999999993</v>
      </c>
      <c r="G109" s="55">
        <v>133.5</v>
      </c>
      <c r="H109" s="55">
        <v>133.4</v>
      </c>
      <c r="I109" s="55">
        <v>133.4</v>
      </c>
      <c r="J109" s="55">
        <v>133.4</v>
      </c>
      <c r="K109" s="42"/>
      <c r="AMJ109"/>
    </row>
    <row r="110" spans="1:1024" s="49" customFormat="1" ht="37.9" customHeight="1" x14ac:dyDescent="0.25">
      <c r="A110" s="62" t="s">
        <v>187</v>
      </c>
      <c r="B110" s="40">
        <v>79</v>
      </c>
      <c r="C110" s="33" t="s">
        <v>188</v>
      </c>
      <c r="D110" s="55">
        <v>0</v>
      </c>
      <c r="E110" s="65">
        <v>0</v>
      </c>
      <c r="F110" s="65">
        <v>0</v>
      </c>
      <c r="G110" s="65">
        <v>0</v>
      </c>
      <c r="H110" s="65">
        <v>0</v>
      </c>
      <c r="I110" s="65">
        <v>0</v>
      </c>
      <c r="J110" s="65">
        <v>0</v>
      </c>
      <c r="K110" s="42"/>
      <c r="AMJ110"/>
    </row>
    <row r="111" spans="1:1024" s="49" customFormat="1" ht="21" customHeight="1" x14ac:dyDescent="0.25">
      <c r="A111" s="48" t="s">
        <v>112</v>
      </c>
      <c r="B111" s="40">
        <v>80</v>
      </c>
      <c r="C111" s="33" t="s">
        <v>189</v>
      </c>
      <c r="D111" s="42">
        <v>0</v>
      </c>
      <c r="E111" s="61">
        <v>0</v>
      </c>
      <c r="F111" s="61">
        <v>0</v>
      </c>
      <c r="G111" s="61">
        <v>0</v>
      </c>
      <c r="H111" s="61">
        <v>0</v>
      </c>
      <c r="I111" s="61">
        <v>0</v>
      </c>
      <c r="J111" s="61">
        <v>0</v>
      </c>
      <c r="K111" s="42"/>
      <c r="AMJ111"/>
    </row>
    <row r="112" spans="1:1024" s="49" customFormat="1" ht="21" customHeight="1" x14ac:dyDescent="0.25">
      <c r="A112" s="48" t="s">
        <v>114</v>
      </c>
      <c r="B112" s="40">
        <v>81</v>
      </c>
      <c r="C112" s="33" t="s">
        <v>190</v>
      </c>
      <c r="D112" s="42">
        <v>0</v>
      </c>
      <c r="E112" s="61">
        <v>0</v>
      </c>
      <c r="F112" s="61">
        <v>0</v>
      </c>
      <c r="G112" s="61">
        <v>0</v>
      </c>
      <c r="H112" s="61">
        <v>0</v>
      </c>
      <c r="I112" s="61">
        <v>0</v>
      </c>
      <c r="J112" s="61">
        <v>0</v>
      </c>
      <c r="K112" s="42"/>
      <c r="AMJ112"/>
    </row>
    <row r="113" spans="1:1024" s="49" customFormat="1" ht="21" customHeight="1" x14ac:dyDescent="0.25">
      <c r="A113" s="48" t="s">
        <v>191</v>
      </c>
      <c r="B113" s="40">
        <v>82</v>
      </c>
      <c r="C113" s="33" t="s">
        <v>192</v>
      </c>
      <c r="D113" s="42">
        <v>0</v>
      </c>
      <c r="E113" s="61">
        <v>0</v>
      </c>
      <c r="F113" s="61">
        <v>0</v>
      </c>
      <c r="G113" s="61">
        <v>0</v>
      </c>
      <c r="H113" s="61">
        <v>0</v>
      </c>
      <c r="I113" s="61">
        <v>0</v>
      </c>
      <c r="J113" s="61">
        <v>0</v>
      </c>
      <c r="K113" s="42"/>
      <c r="AMJ113"/>
    </row>
    <row r="114" spans="1:1024" s="49" customFormat="1" ht="21" customHeight="1" x14ac:dyDescent="0.25">
      <c r="A114" s="48" t="s">
        <v>116</v>
      </c>
      <c r="B114" s="40">
        <v>83</v>
      </c>
      <c r="C114" s="33" t="s">
        <v>192</v>
      </c>
      <c r="D114" s="42">
        <v>237</v>
      </c>
      <c r="E114" s="50">
        <v>280</v>
      </c>
      <c r="F114" s="42">
        <v>500</v>
      </c>
      <c r="G114" s="42">
        <v>125</v>
      </c>
      <c r="H114" s="42">
        <v>125</v>
      </c>
      <c r="I114" s="42">
        <v>125</v>
      </c>
      <c r="J114" s="42">
        <v>125</v>
      </c>
      <c r="K114" s="42"/>
      <c r="AMJ114"/>
    </row>
    <row r="115" spans="1:1024" s="49" customFormat="1" ht="21" customHeight="1" x14ac:dyDescent="0.25">
      <c r="A115" s="48" t="s">
        <v>193</v>
      </c>
      <c r="B115" s="40">
        <v>84</v>
      </c>
      <c r="C115" s="33" t="s">
        <v>194</v>
      </c>
      <c r="D115" s="42">
        <f>D116+D117</f>
        <v>707</v>
      </c>
      <c r="E115" s="61">
        <v>0</v>
      </c>
      <c r="F115" s="42">
        <v>0</v>
      </c>
      <c r="G115" s="61">
        <v>0</v>
      </c>
      <c r="H115" s="61">
        <v>0</v>
      </c>
      <c r="I115" s="61">
        <v>0</v>
      </c>
      <c r="J115" s="61">
        <v>0</v>
      </c>
      <c r="K115" s="42"/>
      <c r="AMJ115"/>
    </row>
    <row r="116" spans="1:1024" s="49" customFormat="1" ht="21" customHeight="1" x14ac:dyDescent="0.25">
      <c r="A116" s="62" t="s">
        <v>120</v>
      </c>
      <c r="B116" s="40">
        <v>85</v>
      </c>
      <c r="C116" s="33" t="s">
        <v>195</v>
      </c>
      <c r="D116" s="42">
        <v>240.5</v>
      </c>
      <c r="E116" s="65">
        <v>0</v>
      </c>
      <c r="F116" s="55">
        <v>0</v>
      </c>
      <c r="G116" s="65">
        <v>0</v>
      </c>
      <c r="H116" s="65">
        <v>0</v>
      </c>
      <c r="I116" s="65">
        <v>0</v>
      </c>
      <c r="J116" s="65">
        <v>0</v>
      </c>
      <c r="K116" s="42"/>
      <c r="AMJ116"/>
    </row>
    <row r="117" spans="1:1024" s="49" customFormat="1" ht="21" customHeight="1" x14ac:dyDescent="0.25">
      <c r="A117" s="62" t="s">
        <v>122</v>
      </c>
      <c r="B117" s="40">
        <v>86</v>
      </c>
      <c r="C117" s="33" t="s">
        <v>195</v>
      </c>
      <c r="D117" s="42">
        <v>466.5</v>
      </c>
      <c r="E117" s="65">
        <v>0</v>
      </c>
      <c r="F117" s="55">
        <v>0</v>
      </c>
      <c r="G117" s="65">
        <v>0</v>
      </c>
      <c r="H117" s="65">
        <v>0</v>
      </c>
      <c r="I117" s="65">
        <v>0</v>
      </c>
      <c r="J117" s="65">
        <v>0</v>
      </c>
      <c r="K117" s="42"/>
      <c r="AMJ117"/>
    </row>
    <row r="118" spans="1:1024" s="49" customFormat="1" ht="21" customHeight="1" x14ac:dyDescent="0.25">
      <c r="A118" s="52" t="s">
        <v>90</v>
      </c>
      <c r="B118" s="40">
        <v>87</v>
      </c>
      <c r="C118" s="33" t="s">
        <v>196</v>
      </c>
      <c r="D118" s="42">
        <v>13188.7</v>
      </c>
      <c r="E118" s="61">
        <v>0</v>
      </c>
      <c r="F118" s="42">
        <v>0</v>
      </c>
      <c r="G118" s="61">
        <v>0</v>
      </c>
      <c r="H118" s="61">
        <v>0</v>
      </c>
      <c r="I118" s="61">
        <v>0</v>
      </c>
      <c r="J118" s="61">
        <v>0</v>
      </c>
      <c r="K118" s="42"/>
      <c r="AMJ118"/>
    </row>
    <row r="119" spans="1:1024" s="49" customFormat="1" ht="21" customHeight="1" x14ac:dyDescent="0.25">
      <c r="A119" s="52" t="s">
        <v>92</v>
      </c>
      <c r="B119" s="40">
        <v>88</v>
      </c>
      <c r="C119" s="33" t="s">
        <v>197</v>
      </c>
      <c r="D119" s="42">
        <v>38046.6</v>
      </c>
      <c r="E119" s="61">
        <v>0</v>
      </c>
      <c r="F119" s="42">
        <v>0</v>
      </c>
      <c r="G119" s="61">
        <v>0</v>
      </c>
      <c r="H119" s="61">
        <v>0</v>
      </c>
      <c r="I119" s="61">
        <v>0</v>
      </c>
      <c r="J119" s="61">
        <v>0</v>
      </c>
      <c r="K119" s="42"/>
      <c r="AMJ119"/>
    </row>
    <row r="120" spans="1:1024" s="59" customFormat="1" ht="21" customHeight="1" x14ac:dyDescent="0.25">
      <c r="A120" s="48" t="s">
        <v>198</v>
      </c>
      <c r="B120" s="40">
        <v>89</v>
      </c>
      <c r="C120" s="33">
        <v>1140</v>
      </c>
      <c r="D120" s="61">
        <f>D121+D132+D142</f>
        <v>41843.699999999997</v>
      </c>
      <c r="E120" s="50">
        <f>E121+E132+E142</f>
        <v>39175.800000000003</v>
      </c>
      <c r="F120" s="61">
        <v>35185.279999999999</v>
      </c>
      <c r="G120" s="61">
        <f>G121+G132</f>
        <v>12859.000000000002</v>
      </c>
      <c r="H120" s="61">
        <f>H121+H132</f>
        <v>5876.2999999999984</v>
      </c>
      <c r="I120" s="61">
        <f>I121+I132</f>
        <v>5349</v>
      </c>
      <c r="J120" s="61">
        <f>J121+J132</f>
        <v>11101.000000000002</v>
      </c>
      <c r="K120" s="67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J120" s="60"/>
    </row>
    <row r="121" spans="1:1024" s="49" customFormat="1" ht="21" customHeight="1" x14ac:dyDescent="0.25">
      <c r="A121" s="48" t="s">
        <v>199</v>
      </c>
      <c r="B121" s="40">
        <v>90</v>
      </c>
      <c r="C121" s="33">
        <v>1150</v>
      </c>
      <c r="D121" s="61">
        <f>D122+D123+D124+D125+D126+D127+D128+D129+D130+D131</f>
        <v>18762</v>
      </c>
      <c r="E121" s="50">
        <f>E122+E123+E124+E125+E126+E127+E128+E129+E130+E131</f>
        <v>13662.8</v>
      </c>
      <c r="F121" s="61">
        <f>G121+H121+I121+J121</f>
        <v>97.5</v>
      </c>
      <c r="G121" s="61">
        <v>24.3</v>
      </c>
      <c r="H121" s="61">
        <v>24.4</v>
      </c>
      <c r="I121" s="61">
        <v>24.4</v>
      </c>
      <c r="J121" s="61">
        <v>24.4</v>
      </c>
      <c r="K121" s="67"/>
      <c r="AMJ121"/>
    </row>
    <row r="122" spans="1:1024" s="49" customFormat="1" ht="21" customHeight="1" x14ac:dyDescent="0.25">
      <c r="A122" s="48" t="s">
        <v>98</v>
      </c>
      <c r="B122" s="40">
        <v>91</v>
      </c>
      <c r="C122" s="33" t="s">
        <v>200</v>
      </c>
      <c r="D122" s="61">
        <v>759.9</v>
      </c>
      <c r="E122" s="61">
        <v>0</v>
      </c>
      <c r="F122" s="57">
        <v>0</v>
      </c>
      <c r="G122" s="61">
        <v>0</v>
      </c>
      <c r="H122" s="61">
        <v>0</v>
      </c>
      <c r="I122" s="61">
        <v>0</v>
      </c>
      <c r="J122" s="61">
        <v>0</v>
      </c>
      <c r="K122" s="42"/>
      <c r="AMJ122"/>
    </row>
    <row r="123" spans="1:1024" s="49" customFormat="1" ht="21" customHeight="1" x14ac:dyDescent="0.25">
      <c r="A123" s="48" t="s">
        <v>100</v>
      </c>
      <c r="B123" s="40">
        <v>92</v>
      </c>
      <c r="C123" s="33" t="s">
        <v>201</v>
      </c>
      <c r="D123" s="61">
        <v>150.6</v>
      </c>
      <c r="E123" s="61">
        <v>0</v>
      </c>
      <c r="F123" s="57">
        <v>0</v>
      </c>
      <c r="G123" s="61">
        <v>0</v>
      </c>
      <c r="H123" s="61">
        <v>0</v>
      </c>
      <c r="I123" s="61">
        <v>0</v>
      </c>
      <c r="J123" s="61">
        <v>0</v>
      </c>
      <c r="K123" s="42"/>
      <c r="AMJ123"/>
    </row>
    <row r="124" spans="1:1024" s="49" customFormat="1" ht="21" customHeight="1" x14ac:dyDescent="0.25">
      <c r="A124" s="48" t="s">
        <v>102</v>
      </c>
      <c r="B124" s="40">
        <v>93</v>
      </c>
      <c r="C124" s="33" t="s">
        <v>202</v>
      </c>
      <c r="D124" s="61">
        <v>988.3</v>
      </c>
      <c r="E124" s="50">
        <v>500</v>
      </c>
      <c r="F124" s="57">
        <v>0</v>
      </c>
      <c r="G124" s="61">
        <v>0</v>
      </c>
      <c r="H124" s="61">
        <v>0</v>
      </c>
      <c r="I124" s="61">
        <v>0</v>
      </c>
      <c r="J124" s="61">
        <v>0</v>
      </c>
      <c r="K124" s="42"/>
      <c r="AMJ124"/>
    </row>
    <row r="125" spans="1:1024" s="49" customFormat="1" ht="21" customHeight="1" x14ac:dyDescent="0.25">
      <c r="A125" s="48" t="s">
        <v>104</v>
      </c>
      <c r="B125" s="40">
        <v>94</v>
      </c>
      <c r="C125" s="33" t="s">
        <v>203</v>
      </c>
      <c r="D125" s="61">
        <v>10748.6</v>
      </c>
      <c r="E125" s="50">
        <v>10864.8</v>
      </c>
      <c r="F125" s="57">
        <v>0</v>
      </c>
      <c r="G125" s="61">
        <v>0</v>
      </c>
      <c r="H125" s="61">
        <v>0</v>
      </c>
      <c r="I125" s="61">
        <v>0</v>
      </c>
      <c r="J125" s="61">
        <v>0</v>
      </c>
      <c r="K125" s="42"/>
      <c r="AMJ125"/>
    </row>
    <row r="126" spans="1:1024" s="49" customFormat="1" ht="21" customHeight="1" x14ac:dyDescent="0.25">
      <c r="A126" s="48" t="s">
        <v>106</v>
      </c>
      <c r="B126" s="40">
        <v>95</v>
      </c>
      <c r="C126" s="33" t="s">
        <v>204</v>
      </c>
      <c r="D126" s="61">
        <v>4582.6000000000004</v>
      </c>
      <c r="E126" s="50">
        <v>2208</v>
      </c>
      <c r="F126" s="57">
        <v>0</v>
      </c>
      <c r="G126" s="61">
        <v>0</v>
      </c>
      <c r="H126" s="61">
        <v>0</v>
      </c>
      <c r="I126" s="61">
        <v>0</v>
      </c>
      <c r="J126" s="61">
        <v>0</v>
      </c>
      <c r="K126" s="42"/>
      <c r="AMJ126"/>
    </row>
    <row r="127" spans="1:1024" s="49" customFormat="1" ht="21" customHeight="1" x14ac:dyDescent="0.25">
      <c r="A127" s="48" t="s">
        <v>108</v>
      </c>
      <c r="B127" s="40">
        <v>96</v>
      </c>
      <c r="C127" s="33" t="s">
        <v>205</v>
      </c>
      <c r="D127" s="61">
        <v>1146.8</v>
      </c>
      <c r="E127" s="61">
        <v>0</v>
      </c>
      <c r="F127" s="57">
        <v>0</v>
      </c>
      <c r="G127" s="61">
        <v>0</v>
      </c>
      <c r="H127" s="61">
        <v>0</v>
      </c>
      <c r="I127" s="61">
        <v>0</v>
      </c>
      <c r="J127" s="61">
        <v>0</v>
      </c>
      <c r="K127" s="42"/>
      <c r="AMJ127"/>
    </row>
    <row r="128" spans="1:1024" s="49" customFormat="1" ht="21" customHeight="1" x14ac:dyDescent="0.25">
      <c r="A128" s="48" t="s">
        <v>110</v>
      </c>
      <c r="B128" s="40">
        <v>97</v>
      </c>
      <c r="C128" s="33" t="s">
        <v>206</v>
      </c>
      <c r="D128" s="61">
        <v>0</v>
      </c>
      <c r="E128" s="61">
        <v>0</v>
      </c>
      <c r="F128" s="68">
        <v>0</v>
      </c>
      <c r="G128" s="61">
        <v>0</v>
      </c>
      <c r="H128" s="61">
        <v>0</v>
      </c>
      <c r="I128" s="61">
        <v>0</v>
      </c>
      <c r="J128" s="61">
        <v>0</v>
      </c>
      <c r="K128" s="42"/>
      <c r="AMJ128"/>
    </row>
    <row r="129" spans="1:1024" s="49" customFormat="1" ht="21" customHeight="1" x14ac:dyDescent="0.25">
      <c r="A129" s="69" t="s">
        <v>112</v>
      </c>
      <c r="B129" s="40">
        <v>98</v>
      </c>
      <c r="C129" s="33" t="s">
        <v>207</v>
      </c>
      <c r="D129" s="61">
        <v>339.2</v>
      </c>
      <c r="E129" s="61">
        <v>0</v>
      </c>
      <c r="F129" s="57">
        <v>0</v>
      </c>
      <c r="G129" s="61">
        <v>0</v>
      </c>
      <c r="H129" s="61">
        <v>0</v>
      </c>
      <c r="I129" s="61">
        <v>0</v>
      </c>
      <c r="J129" s="61">
        <v>0</v>
      </c>
      <c r="K129" s="42"/>
      <c r="AMJ129"/>
    </row>
    <row r="130" spans="1:1024" s="49" customFormat="1" ht="21" customHeight="1" x14ac:dyDescent="0.25">
      <c r="A130" s="48" t="s">
        <v>114</v>
      </c>
      <c r="B130" s="40">
        <v>99</v>
      </c>
      <c r="C130" s="33" t="s">
        <v>208</v>
      </c>
      <c r="D130" s="61">
        <v>46</v>
      </c>
      <c r="E130" s="50">
        <v>90</v>
      </c>
      <c r="F130" s="57">
        <f>G130+H130+I130++J130</f>
        <v>97.5</v>
      </c>
      <c r="G130" s="42">
        <v>24.3</v>
      </c>
      <c r="H130" s="42">
        <v>24.4</v>
      </c>
      <c r="I130" s="42">
        <v>24.4</v>
      </c>
      <c r="J130" s="42">
        <v>24.4</v>
      </c>
      <c r="K130" s="42"/>
      <c r="AMJ130"/>
    </row>
    <row r="131" spans="1:1024" s="49" customFormat="1" ht="21" customHeight="1" x14ac:dyDescent="0.25">
      <c r="A131" s="48" t="s">
        <v>209</v>
      </c>
      <c r="B131" s="40">
        <v>100</v>
      </c>
      <c r="C131" s="33" t="s">
        <v>210</v>
      </c>
      <c r="D131" s="61">
        <v>0</v>
      </c>
      <c r="E131" s="61">
        <v>0</v>
      </c>
      <c r="F131" s="68">
        <v>0</v>
      </c>
      <c r="G131" s="61">
        <v>0</v>
      </c>
      <c r="H131" s="61">
        <v>0</v>
      </c>
      <c r="I131" s="61">
        <v>0</v>
      </c>
      <c r="J131" s="61">
        <v>0</v>
      </c>
      <c r="K131" s="42"/>
      <c r="AMJ131"/>
    </row>
    <row r="132" spans="1:1024" s="49" customFormat="1" ht="21" customHeight="1" x14ac:dyDescent="0.25">
      <c r="A132" s="48" t="s">
        <v>211</v>
      </c>
      <c r="B132" s="40">
        <v>101</v>
      </c>
      <c r="C132" s="33">
        <v>1160</v>
      </c>
      <c r="D132" s="61">
        <f>D133+D134+D135+D136+D137+D138</f>
        <v>20252.099999999999</v>
      </c>
      <c r="E132" s="50">
        <f>E133+E134+E135+E136+E137+E138</f>
        <v>22140.5</v>
      </c>
      <c r="F132" s="42">
        <f t="shared" ref="F132:F141" si="2">G132+H132+I132+J132</f>
        <v>35087.800000000003</v>
      </c>
      <c r="G132" s="42">
        <f>G133+G134+G135+G136+G137+G138</f>
        <v>12834.700000000003</v>
      </c>
      <c r="H132" s="42">
        <f>H133+H134+H135+H136+H137+H138</f>
        <v>5851.8999999999987</v>
      </c>
      <c r="I132" s="42">
        <f>I133+I134+I135+I136+I137+I138</f>
        <v>5324.6</v>
      </c>
      <c r="J132" s="42">
        <f>J133+J134+J135+J136+J137+J138</f>
        <v>11076.600000000002</v>
      </c>
      <c r="K132" s="42"/>
      <c r="AMJ132"/>
    </row>
    <row r="133" spans="1:1024" s="49" customFormat="1" ht="21" customHeight="1" x14ac:dyDescent="0.25">
      <c r="A133" s="70" t="s">
        <v>212</v>
      </c>
      <c r="B133" s="40">
        <v>102</v>
      </c>
      <c r="C133" s="71" t="s">
        <v>213</v>
      </c>
      <c r="D133" s="68">
        <v>10263.299999999999</v>
      </c>
      <c r="E133" s="72">
        <v>7932.1</v>
      </c>
      <c r="F133" s="73">
        <f t="shared" si="2"/>
        <v>14448</v>
      </c>
      <c r="G133" s="55">
        <v>6641.8</v>
      </c>
      <c r="H133" s="55">
        <v>1512.2</v>
      </c>
      <c r="I133" s="55">
        <v>529.20000000000005</v>
      </c>
      <c r="J133" s="55">
        <v>5764.8</v>
      </c>
      <c r="K133" s="57"/>
      <c r="AMJ133"/>
    </row>
    <row r="134" spans="1:1024" s="49" customFormat="1" ht="21" customHeight="1" x14ac:dyDescent="0.25">
      <c r="A134" s="70" t="s">
        <v>214</v>
      </c>
      <c r="B134" s="40">
        <v>103</v>
      </c>
      <c r="C134" s="71" t="s">
        <v>215</v>
      </c>
      <c r="D134" s="68">
        <v>1639</v>
      </c>
      <c r="E134" s="74">
        <v>2324</v>
      </c>
      <c r="F134" s="73">
        <f t="shared" si="2"/>
        <v>3019.8999999999996</v>
      </c>
      <c r="G134" s="55">
        <v>781.3</v>
      </c>
      <c r="H134" s="55">
        <v>781.4</v>
      </c>
      <c r="I134" s="55">
        <v>706.9</v>
      </c>
      <c r="J134" s="55">
        <v>750.3</v>
      </c>
      <c r="K134" s="57"/>
      <c r="AMJ134"/>
    </row>
    <row r="135" spans="1:1024" s="49" customFormat="1" ht="21" customHeight="1" x14ac:dyDescent="0.25">
      <c r="A135" s="70" t="s">
        <v>216</v>
      </c>
      <c r="B135" s="40">
        <v>104</v>
      </c>
      <c r="C135" s="71" t="s">
        <v>217</v>
      </c>
      <c r="D135" s="68">
        <v>7959.9</v>
      </c>
      <c r="E135" s="74">
        <v>10991.9</v>
      </c>
      <c r="F135" s="73">
        <f t="shared" si="2"/>
        <v>15828.3</v>
      </c>
      <c r="G135" s="55">
        <v>4174.3</v>
      </c>
      <c r="H135" s="55">
        <v>3317.2</v>
      </c>
      <c r="I135" s="55">
        <v>3935</v>
      </c>
      <c r="J135" s="55">
        <v>4401.8</v>
      </c>
      <c r="K135" s="57"/>
      <c r="AMJ135"/>
    </row>
    <row r="136" spans="1:1024" s="49" customFormat="1" ht="21.95" customHeight="1" x14ac:dyDescent="0.25">
      <c r="A136" s="70" t="s">
        <v>218</v>
      </c>
      <c r="B136" s="40">
        <v>105</v>
      </c>
      <c r="C136" s="71" t="s">
        <v>219</v>
      </c>
      <c r="D136" s="68">
        <v>0</v>
      </c>
      <c r="E136" s="74">
        <v>59.5</v>
      </c>
      <c r="F136" s="73">
        <f t="shared" si="2"/>
        <v>59.9</v>
      </c>
      <c r="G136" s="55">
        <v>19.600000000000001</v>
      </c>
      <c r="H136" s="55">
        <v>10.9</v>
      </c>
      <c r="I136" s="55">
        <v>12.9</v>
      </c>
      <c r="J136" s="55">
        <v>16.5</v>
      </c>
      <c r="K136" s="57"/>
      <c r="AMJ136"/>
    </row>
    <row r="137" spans="1:1024" s="49" customFormat="1" ht="21" customHeight="1" x14ac:dyDescent="0.25">
      <c r="A137" s="70" t="s">
        <v>220</v>
      </c>
      <c r="B137" s="40">
        <v>106</v>
      </c>
      <c r="C137" s="71" t="s">
        <v>221</v>
      </c>
      <c r="D137" s="68">
        <v>0</v>
      </c>
      <c r="E137" s="61">
        <v>0</v>
      </c>
      <c r="F137" s="73">
        <f t="shared" si="2"/>
        <v>0</v>
      </c>
      <c r="G137" s="55">
        <v>0</v>
      </c>
      <c r="H137" s="55">
        <v>0</v>
      </c>
      <c r="I137" s="55">
        <v>0</v>
      </c>
      <c r="J137" s="55">
        <v>0</v>
      </c>
      <c r="K137" s="57"/>
      <c r="AMJ137"/>
    </row>
    <row r="138" spans="1:1024" s="49" customFormat="1" ht="32.65" customHeight="1" x14ac:dyDescent="0.25">
      <c r="A138" s="70" t="s">
        <v>187</v>
      </c>
      <c r="B138" s="40">
        <v>107</v>
      </c>
      <c r="C138" s="71" t="s">
        <v>222</v>
      </c>
      <c r="D138" s="68">
        <f>D139+D140+D141</f>
        <v>389.9</v>
      </c>
      <c r="E138" s="75">
        <f>E139+E140+E141</f>
        <v>833</v>
      </c>
      <c r="F138" s="73">
        <f t="shared" si="2"/>
        <v>1731.7</v>
      </c>
      <c r="G138" s="55">
        <f>G139+G140+G141</f>
        <v>1217.7</v>
      </c>
      <c r="H138" s="55">
        <f>H139+H140+H141</f>
        <v>230.2</v>
      </c>
      <c r="I138" s="55">
        <f>I139+I140+I141</f>
        <v>140.6</v>
      </c>
      <c r="J138" s="55">
        <f>J139+J140+J141</f>
        <v>143.19999999999999</v>
      </c>
      <c r="K138" s="57"/>
      <c r="AMJ138" s="54"/>
    </row>
    <row r="139" spans="1:1024" s="49" customFormat="1" ht="32.65" customHeight="1" x14ac:dyDescent="0.25">
      <c r="A139" s="70" t="s">
        <v>223</v>
      </c>
      <c r="B139" s="40">
        <v>108</v>
      </c>
      <c r="C139" s="71" t="s">
        <v>224</v>
      </c>
      <c r="D139" s="68">
        <v>389.9</v>
      </c>
      <c r="E139" s="74">
        <v>452.7</v>
      </c>
      <c r="F139" s="73">
        <f t="shared" si="2"/>
        <v>555</v>
      </c>
      <c r="G139" s="55">
        <v>136.5</v>
      </c>
      <c r="H139" s="55">
        <v>138</v>
      </c>
      <c r="I139" s="55">
        <v>139.5</v>
      </c>
      <c r="J139" s="55">
        <v>141</v>
      </c>
      <c r="K139" s="57"/>
      <c r="AMJ139"/>
    </row>
    <row r="140" spans="1:1024" s="49" customFormat="1" ht="32.65" customHeight="1" x14ac:dyDescent="0.25">
      <c r="A140" s="70" t="s">
        <v>225</v>
      </c>
      <c r="B140" s="40">
        <v>109</v>
      </c>
      <c r="C140" s="71" t="s">
        <v>226</v>
      </c>
      <c r="D140" s="68">
        <v>0</v>
      </c>
      <c r="E140" s="74">
        <v>6.7</v>
      </c>
      <c r="F140" s="73">
        <f t="shared" si="2"/>
        <v>6.7</v>
      </c>
      <c r="G140" s="55">
        <v>1.2</v>
      </c>
      <c r="H140" s="55">
        <v>2.2000000000000002</v>
      </c>
      <c r="I140" s="55">
        <v>1.1000000000000001</v>
      </c>
      <c r="J140" s="55">
        <v>2.2000000000000002</v>
      </c>
      <c r="K140" s="57"/>
      <c r="AMJ140"/>
    </row>
    <row r="141" spans="1:1024" s="49" customFormat="1" ht="32.65" customHeight="1" x14ac:dyDescent="0.25">
      <c r="A141" s="70" t="s">
        <v>227</v>
      </c>
      <c r="B141" s="40">
        <v>110</v>
      </c>
      <c r="C141" s="71" t="s">
        <v>228</v>
      </c>
      <c r="D141" s="68">
        <v>0</v>
      </c>
      <c r="E141" s="74">
        <v>373.6</v>
      </c>
      <c r="F141" s="73">
        <f t="shared" si="2"/>
        <v>1170</v>
      </c>
      <c r="G141" s="55">
        <v>1080</v>
      </c>
      <c r="H141" s="55">
        <v>90</v>
      </c>
      <c r="I141" s="55">
        <v>0</v>
      </c>
      <c r="J141" s="55">
        <v>0</v>
      </c>
      <c r="K141" s="57"/>
      <c r="AMJ141"/>
    </row>
    <row r="142" spans="1:1024" s="59" customFormat="1" ht="23.25" customHeight="1" x14ac:dyDescent="0.25">
      <c r="A142" s="48" t="s">
        <v>229</v>
      </c>
      <c r="B142" s="40">
        <v>111</v>
      </c>
      <c r="C142" s="33">
        <v>1170</v>
      </c>
      <c r="D142" s="42">
        <f>D143+D144</f>
        <v>2829.6000000000004</v>
      </c>
      <c r="E142" s="50">
        <f>E143+E144</f>
        <v>3372.5</v>
      </c>
      <c r="F142" s="42">
        <v>0</v>
      </c>
      <c r="G142" s="42">
        <v>0</v>
      </c>
      <c r="H142" s="42">
        <v>0</v>
      </c>
      <c r="I142" s="42">
        <v>0</v>
      </c>
      <c r="J142" s="57">
        <v>0</v>
      </c>
      <c r="K142" s="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AMJ142" s="60"/>
    </row>
    <row r="143" spans="1:1024" s="49" customFormat="1" ht="24.75" customHeight="1" x14ac:dyDescent="0.25">
      <c r="A143" s="62" t="s">
        <v>120</v>
      </c>
      <c r="B143" s="40">
        <v>112</v>
      </c>
      <c r="C143" s="32" t="s">
        <v>230</v>
      </c>
      <c r="D143" s="61">
        <v>1780.4</v>
      </c>
      <c r="E143" s="56">
        <v>195</v>
      </c>
      <c r="F143" s="42">
        <v>0</v>
      </c>
      <c r="G143" s="61">
        <v>0</v>
      </c>
      <c r="H143" s="61">
        <v>0</v>
      </c>
      <c r="I143" s="61">
        <v>0</v>
      </c>
      <c r="J143" s="61">
        <v>0</v>
      </c>
      <c r="K143" s="42"/>
      <c r="M143"/>
      <c r="AMJ143"/>
    </row>
    <row r="144" spans="1:1024" s="49" customFormat="1" ht="24.75" customHeight="1" x14ac:dyDescent="0.25">
      <c r="A144" s="62" t="s">
        <v>122</v>
      </c>
      <c r="B144" s="40">
        <v>113</v>
      </c>
      <c r="C144" s="32" t="s">
        <v>231</v>
      </c>
      <c r="D144" s="61">
        <v>1049.2</v>
      </c>
      <c r="E144" s="56">
        <v>3177.5</v>
      </c>
      <c r="F144" s="42">
        <v>0</v>
      </c>
      <c r="G144" s="61">
        <v>0</v>
      </c>
      <c r="H144" s="61">
        <v>0</v>
      </c>
      <c r="I144" s="61">
        <v>0</v>
      </c>
      <c r="J144" s="61">
        <v>0</v>
      </c>
      <c r="K144" s="42"/>
      <c r="M144"/>
      <c r="AMJ144"/>
    </row>
    <row r="145" spans="1:1024" s="49" customFormat="1" ht="24.75" customHeight="1" x14ac:dyDescent="0.25">
      <c r="A145" s="62" t="s">
        <v>124</v>
      </c>
      <c r="B145" s="40">
        <v>114</v>
      </c>
      <c r="C145" s="32" t="s">
        <v>232</v>
      </c>
      <c r="D145" s="42">
        <v>0</v>
      </c>
      <c r="E145" s="61">
        <v>0</v>
      </c>
      <c r="F145" s="42">
        <v>0</v>
      </c>
      <c r="G145" s="61">
        <v>0</v>
      </c>
      <c r="H145" s="61">
        <v>0</v>
      </c>
      <c r="I145" s="61">
        <v>0</v>
      </c>
      <c r="J145" s="61">
        <v>0</v>
      </c>
      <c r="K145" s="42"/>
      <c r="M145"/>
      <c r="AMJ145"/>
    </row>
    <row r="146" spans="1:1024" s="49" customFormat="1" ht="24.75" customHeight="1" x14ac:dyDescent="0.25">
      <c r="A146" s="48" t="s">
        <v>233</v>
      </c>
      <c r="B146" s="40">
        <v>115</v>
      </c>
      <c r="C146" s="76">
        <v>1180</v>
      </c>
      <c r="D146" s="42">
        <v>8.9</v>
      </c>
      <c r="E146" s="50">
        <v>8.9</v>
      </c>
      <c r="F146" s="61">
        <v>0</v>
      </c>
      <c r="G146" s="61">
        <v>0</v>
      </c>
      <c r="H146" s="61">
        <v>0</v>
      </c>
      <c r="I146" s="61">
        <v>0</v>
      </c>
      <c r="J146" s="61">
        <v>0</v>
      </c>
      <c r="K146" s="42"/>
      <c r="M146"/>
      <c r="AMJ146"/>
    </row>
    <row r="147" spans="1:1024" s="49" customFormat="1" ht="36.4" customHeight="1" x14ac:dyDescent="0.25">
      <c r="A147" s="48" t="s">
        <v>234</v>
      </c>
      <c r="B147" s="40">
        <v>116</v>
      </c>
      <c r="C147" s="76">
        <v>1190</v>
      </c>
      <c r="D147" s="42">
        <v>64.2</v>
      </c>
      <c r="E147" s="50">
        <v>64.2</v>
      </c>
      <c r="F147" s="61">
        <v>0</v>
      </c>
      <c r="G147" s="61">
        <v>0</v>
      </c>
      <c r="H147" s="61">
        <v>0</v>
      </c>
      <c r="I147" s="61">
        <v>0</v>
      </c>
      <c r="J147" s="61">
        <v>0</v>
      </c>
      <c r="K147" s="42"/>
      <c r="M147"/>
      <c r="AMJ147"/>
    </row>
    <row r="148" spans="1:1024" s="49" customFormat="1" ht="40.5" x14ac:dyDescent="0.25">
      <c r="A148" s="39" t="s">
        <v>235</v>
      </c>
      <c r="B148" s="40">
        <v>117</v>
      </c>
      <c r="C148" s="77">
        <v>1200</v>
      </c>
      <c r="D148" s="42">
        <v>0</v>
      </c>
      <c r="E148" s="61">
        <v>0</v>
      </c>
      <c r="F148" s="61">
        <v>0</v>
      </c>
      <c r="G148" s="61">
        <v>0</v>
      </c>
      <c r="H148" s="61">
        <v>0</v>
      </c>
      <c r="I148" s="61">
        <v>0</v>
      </c>
      <c r="J148" s="61">
        <v>0</v>
      </c>
      <c r="K148" s="42"/>
      <c r="M148"/>
      <c r="AMJ148"/>
    </row>
    <row r="149" spans="1:1024" s="49" customFormat="1" ht="22.5" customHeight="1" x14ac:dyDescent="0.25">
      <c r="A149" s="78" t="s">
        <v>236</v>
      </c>
      <c r="B149" s="40">
        <v>118</v>
      </c>
      <c r="C149" s="77">
        <v>1210</v>
      </c>
      <c r="D149" s="79">
        <f>D33</f>
        <v>296471.10000000003</v>
      </c>
      <c r="E149" s="80">
        <f>E33</f>
        <v>272308.8</v>
      </c>
      <c r="F149" s="57">
        <f>G149+H149+I149+J149</f>
        <v>259863.99999999997</v>
      </c>
      <c r="G149" s="57">
        <f>G33</f>
        <v>69028.800000000003</v>
      </c>
      <c r="H149" s="57">
        <f>H33</f>
        <v>62045.9</v>
      </c>
      <c r="I149" s="57">
        <f>I33</f>
        <v>61518.6</v>
      </c>
      <c r="J149" s="57">
        <f>J33</f>
        <v>67270.699999999953</v>
      </c>
      <c r="K149" s="57"/>
      <c r="M149"/>
      <c r="AMJ149"/>
    </row>
    <row r="150" spans="1:1024" s="49" customFormat="1" ht="22.5" customHeight="1" x14ac:dyDescent="0.25">
      <c r="A150" s="78" t="s">
        <v>237</v>
      </c>
      <c r="B150" s="40">
        <v>119</v>
      </c>
      <c r="C150" s="77">
        <v>1220</v>
      </c>
      <c r="D150" s="57">
        <f>D53</f>
        <v>310029.8</v>
      </c>
      <c r="E150" s="58">
        <f>E53</f>
        <v>272308.80000000005</v>
      </c>
      <c r="F150" s="57">
        <f>G150+H150+I150+J150</f>
        <v>259864</v>
      </c>
      <c r="G150" s="42">
        <f>G53</f>
        <v>69028.800000000003</v>
      </c>
      <c r="H150" s="42">
        <f>H53</f>
        <v>62045.899999999994</v>
      </c>
      <c r="I150" s="42">
        <f>I53</f>
        <v>61518.6</v>
      </c>
      <c r="J150" s="42">
        <f>J53</f>
        <v>67270.7</v>
      </c>
      <c r="K150" s="57"/>
      <c r="M150"/>
      <c r="AMJ150"/>
    </row>
    <row r="151" spans="1:1024" s="59" customFormat="1" ht="22.5" customHeight="1" x14ac:dyDescent="0.25">
      <c r="A151" s="78" t="s">
        <v>238</v>
      </c>
      <c r="B151" s="40">
        <v>120</v>
      </c>
      <c r="C151" s="77">
        <v>1230</v>
      </c>
      <c r="D151" s="57">
        <f>D149-D150</f>
        <v>-13558.699999999953</v>
      </c>
      <c r="E151" s="61">
        <v>0</v>
      </c>
      <c r="F151" s="57">
        <f>F149-F150</f>
        <v>0</v>
      </c>
      <c r="G151" s="57">
        <f>G149-G150</f>
        <v>0</v>
      </c>
      <c r="H151" s="57">
        <f>H149-H150</f>
        <v>0</v>
      </c>
      <c r="I151" s="57">
        <f>I149-I150</f>
        <v>0</v>
      </c>
      <c r="J151" s="57">
        <f>J149-J150</f>
        <v>0</v>
      </c>
      <c r="K151" s="57"/>
      <c r="M151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AMJ151" s="60"/>
    </row>
    <row r="152" spans="1:1024" s="49" customFormat="1" ht="22.5" customHeight="1" x14ac:dyDescent="0.25">
      <c r="A152" s="39" t="s">
        <v>239</v>
      </c>
      <c r="B152" s="40">
        <v>121</v>
      </c>
      <c r="C152" s="41">
        <v>2000</v>
      </c>
      <c r="D152" s="42">
        <f>D153+D154+D155</f>
        <v>28519.1</v>
      </c>
      <c r="E152" s="61">
        <v>0</v>
      </c>
      <c r="F152" s="42">
        <v>0</v>
      </c>
      <c r="G152" s="61">
        <v>0</v>
      </c>
      <c r="H152" s="61">
        <v>0</v>
      </c>
      <c r="I152" s="61">
        <v>0</v>
      </c>
      <c r="J152" s="61">
        <v>0</v>
      </c>
      <c r="K152" s="42"/>
      <c r="AMJ152"/>
    </row>
    <row r="153" spans="1:1024" s="49" customFormat="1" ht="44.25" customHeight="1" x14ac:dyDescent="0.25">
      <c r="A153" s="48" t="s">
        <v>240</v>
      </c>
      <c r="B153" s="40">
        <v>122</v>
      </c>
      <c r="C153" s="33">
        <v>2010</v>
      </c>
      <c r="D153" s="42">
        <v>28518.1</v>
      </c>
      <c r="E153" s="61">
        <v>0</v>
      </c>
      <c r="F153" s="42">
        <v>0</v>
      </c>
      <c r="G153" s="42">
        <v>0</v>
      </c>
      <c r="H153" s="42">
        <v>0</v>
      </c>
      <c r="I153" s="42">
        <v>0</v>
      </c>
      <c r="J153" s="42">
        <v>0</v>
      </c>
      <c r="K153" s="42"/>
      <c r="AMJ153"/>
    </row>
    <row r="154" spans="1:1024" s="49" customFormat="1" ht="37.5" x14ac:dyDescent="0.25">
      <c r="A154" s="48" t="s">
        <v>241</v>
      </c>
      <c r="B154" s="40">
        <v>123</v>
      </c>
      <c r="C154" s="33">
        <v>2020</v>
      </c>
      <c r="D154" s="42">
        <v>1</v>
      </c>
      <c r="E154" s="61">
        <v>0</v>
      </c>
      <c r="F154" s="42">
        <v>0</v>
      </c>
      <c r="G154" s="42">
        <v>0</v>
      </c>
      <c r="H154" s="42">
        <v>0</v>
      </c>
      <c r="I154" s="42">
        <v>0</v>
      </c>
      <c r="J154" s="42">
        <v>0</v>
      </c>
      <c r="K154" s="42"/>
      <c r="AMJ154"/>
    </row>
    <row r="155" spans="1:1024" s="49" customFormat="1" ht="22.5" customHeight="1" x14ac:dyDescent="0.25">
      <c r="A155" s="48" t="s">
        <v>242</v>
      </c>
      <c r="B155" s="40">
        <v>124</v>
      </c>
      <c r="C155" s="33">
        <v>2030</v>
      </c>
      <c r="D155" s="42">
        <v>0</v>
      </c>
      <c r="E155" s="61">
        <v>0</v>
      </c>
      <c r="F155" s="42">
        <v>0</v>
      </c>
      <c r="G155" s="42">
        <v>0</v>
      </c>
      <c r="H155" s="42">
        <v>0</v>
      </c>
      <c r="I155" s="42">
        <v>0</v>
      </c>
      <c r="J155" s="42">
        <v>0</v>
      </c>
      <c r="K155" s="42"/>
      <c r="AMJ155"/>
    </row>
    <row r="156" spans="1:1024" s="47" customFormat="1" ht="22.5" customHeight="1" x14ac:dyDescent="0.25">
      <c r="A156" s="48" t="s">
        <v>243</v>
      </c>
      <c r="B156" s="40">
        <v>125</v>
      </c>
      <c r="C156" s="33">
        <v>2040</v>
      </c>
      <c r="D156" s="42">
        <v>53</v>
      </c>
      <c r="E156" s="61">
        <v>0</v>
      </c>
      <c r="F156" s="42">
        <v>0</v>
      </c>
      <c r="G156" s="42">
        <v>0</v>
      </c>
      <c r="H156" s="42">
        <v>0</v>
      </c>
      <c r="I156" s="42">
        <v>0</v>
      </c>
      <c r="J156" s="42">
        <v>0</v>
      </c>
      <c r="K156" s="42"/>
      <c r="AMJ156"/>
    </row>
    <row r="157" spans="1:1024" s="49" customFormat="1" ht="22.5" customHeight="1" x14ac:dyDescent="0.25">
      <c r="A157" s="39" t="s">
        <v>244</v>
      </c>
      <c r="B157" s="40">
        <v>126</v>
      </c>
      <c r="C157" s="41">
        <v>3000</v>
      </c>
      <c r="D157" s="42"/>
      <c r="E157" s="50"/>
      <c r="F157" s="42">
        <v>0</v>
      </c>
      <c r="G157" s="42">
        <v>0</v>
      </c>
      <c r="H157" s="42">
        <v>0</v>
      </c>
      <c r="I157" s="42">
        <v>0</v>
      </c>
      <c r="J157" s="42">
        <v>0</v>
      </c>
      <c r="K157" s="42"/>
      <c r="AMJ157"/>
    </row>
    <row r="158" spans="1:1024" s="49" customFormat="1" ht="22.5" customHeight="1" x14ac:dyDescent="0.25">
      <c r="A158" s="48" t="s">
        <v>245</v>
      </c>
      <c r="B158" s="40">
        <v>127</v>
      </c>
      <c r="C158" s="33">
        <v>3010</v>
      </c>
      <c r="D158" s="42">
        <v>0</v>
      </c>
      <c r="E158" s="61">
        <v>0</v>
      </c>
      <c r="F158" s="42">
        <v>0</v>
      </c>
      <c r="G158" s="42">
        <v>0</v>
      </c>
      <c r="H158" s="42">
        <v>0</v>
      </c>
      <c r="I158" s="42">
        <v>0</v>
      </c>
      <c r="J158" s="42">
        <v>0</v>
      </c>
      <c r="K158" s="42"/>
      <c r="AMJ158"/>
    </row>
    <row r="159" spans="1:1024" s="49" customFormat="1" ht="37.5" x14ac:dyDescent="0.25">
      <c r="A159" s="48" t="s">
        <v>246</v>
      </c>
      <c r="B159" s="40">
        <v>128</v>
      </c>
      <c r="C159" s="33">
        <v>3020</v>
      </c>
      <c r="D159" s="42">
        <v>0</v>
      </c>
      <c r="E159" s="61">
        <v>0</v>
      </c>
      <c r="F159" s="42">
        <v>0</v>
      </c>
      <c r="G159" s="42">
        <v>0</v>
      </c>
      <c r="H159" s="42">
        <v>0</v>
      </c>
      <c r="I159" s="42">
        <v>0</v>
      </c>
      <c r="J159" s="42">
        <v>0</v>
      </c>
      <c r="K159" s="42"/>
      <c r="AMJ159"/>
    </row>
    <row r="160" spans="1:1024" s="49" customFormat="1" ht="22.5" customHeight="1" x14ac:dyDescent="0.25">
      <c r="A160" s="48" t="s">
        <v>247</v>
      </c>
      <c r="B160" s="40">
        <v>129</v>
      </c>
      <c r="C160" s="33">
        <v>3030</v>
      </c>
      <c r="D160" s="42">
        <f>D161+D162+D163+D164+D165+D166+D167</f>
        <v>57877.8</v>
      </c>
      <c r="E160" s="50">
        <f>E161+E162+E163+E164+E165+E166+E167</f>
        <v>12813.5</v>
      </c>
      <c r="F160" s="42">
        <v>1500</v>
      </c>
      <c r="G160" s="42">
        <v>500</v>
      </c>
      <c r="H160" s="42">
        <v>400</v>
      </c>
      <c r="I160" s="42">
        <v>300</v>
      </c>
      <c r="J160" s="42">
        <v>300</v>
      </c>
      <c r="K160" s="42"/>
      <c r="AMJ160"/>
    </row>
    <row r="161" spans="1:1024" s="47" customFormat="1" ht="20.25" x14ac:dyDescent="0.25">
      <c r="A161" s="48" t="s">
        <v>248</v>
      </c>
      <c r="B161" s="40">
        <v>130</v>
      </c>
      <c r="C161" s="33" t="s">
        <v>249</v>
      </c>
      <c r="D161" s="42">
        <v>0</v>
      </c>
      <c r="E161" s="61">
        <v>0</v>
      </c>
      <c r="F161" s="42">
        <v>0</v>
      </c>
      <c r="G161" s="42">
        <v>0</v>
      </c>
      <c r="H161" s="42">
        <v>0</v>
      </c>
      <c r="I161" s="42">
        <v>0</v>
      </c>
      <c r="J161" s="42">
        <v>0</v>
      </c>
      <c r="K161" s="42"/>
      <c r="AMJ161"/>
    </row>
    <row r="162" spans="1:1024" s="49" customFormat="1" ht="22.5" customHeight="1" x14ac:dyDescent="0.25">
      <c r="A162" s="48" t="s">
        <v>250</v>
      </c>
      <c r="B162" s="40">
        <v>131</v>
      </c>
      <c r="C162" s="33" t="s">
        <v>251</v>
      </c>
      <c r="D162" s="42">
        <v>46843.6</v>
      </c>
      <c r="E162" s="50">
        <v>1204</v>
      </c>
      <c r="F162" s="42">
        <v>0</v>
      </c>
      <c r="G162" s="42">
        <v>0</v>
      </c>
      <c r="H162" s="42">
        <v>0</v>
      </c>
      <c r="I162" s="42">
        <v>0</v>
      </c>
      <c r="J162" s="42">
        <v>0</v>
      </c>
      <c r="K162" s="42"/>
      <c r="AMJ162"/>
    </row>
    <row r="163" spans="1:1024" s="49" customFormat="1" ht="37.5" x14ac:dyDescent="0.25">
      <c r="A163" s="48" t="s">
        <v>252</v>
      </c>
      <c r="B163" s="40">
        <v>132</v>
      </c>
      <c r="C163" s="33" t="s">
        <v>253</v>
      </c>
      <c r="D163" s="42">
        <v>5374.8</v>
      </c>
      <c r="E163" s="61">
        <v>0</v>
      </c>
      <c r="F163" s="42">
        <v>0</v>
      </c>
      <c r="G163" s="42">
        <v>0</v>
      </c>
      <c r="H163" s="42">
        <v>0</v>
      </c>
      <c r="I163" s="42">
        <v>0</v>
      </c>
      <c r="J163" s="42">
        <v>0</v>
      </c>
      <c r="K163" s="42"/>
      <c r="AMJ163"/>
    </row>
    <row r="164" spans="1:1024" s="49" customFormat="1" ht="22.5" customHeight="1" x14ac:dyDescent="0.25">
      <c r="A164" s="48" t="s">
        <v>254</v>
      </c>
      <c r="B164" s="40">
        <v>133</v>
      </c>
      <c r="C164" s="33" t="s">
        <v>255</v>
      </c>
      <c r="D164" s="42">
        <v>0</v>
      </c>
      <c r="E164" s="61">
        <v>0</v>
      </c>
      <c r="F164" s="42">
        <v>0</v>
      </c>
      <c r="G164" s="42">
        <v>0</v>
      </c>
      <c r="H164" s="42">
        <v>0</v>
      </c>
      <c r="I164" s="42">
        <v>0</v>
      </c>
      <c r="J164" s="42">
        <v>0</v>
      </c>
      <c r="K164" s="42"/>
      <c r="AMJ164"/>
    </row>
    <row r="165" spans="1:1024" s="49" customFormat="1" ht="37.5" x14ac:dyDescent="0.25">
      <c r="A165" s="48" t="s">
        <v>256</v>
      </c>
      <c r="B165" s="40">
        <v>134</v>
      </c>
      <c r="C165" s="33" t="s">
        <v>257</v>
      </c>
      <c r="D165" s="42">
        <v>0</v>
      </c>
      <c r="E165" s="61">
        <v>0</v>
      </c>
      <c r="F165" s="42">
        <v>0</v>
      </c>
      <c r="G165" s="42">
        <v>0</v>
      </c>
      <c r="H165" s="42">
        <v>0</v>
      </c>
      <c r="I165" s="42">
        <v>0</v>
      </c>
      <c r="J165" s="42">
        <v>0</v>
      </c>
      <c r="K165" s="42"/>
      <c r="AMJ165"/>
    </row>
    <row r="166" spans="1:1024" s="49" customFormat="1" ht="22.5" customHeight="1" x14ac:dyDescent="0.25">
      <c r="A166" s="48" t="s">
        <v>258</v>
      </c>
      <c r="B166" s="40">
        <v>135</v>
      </c>
      <c r="C166" s="33" t="s">
        <v>259</v>
      </c>
      <c r="D166" s="42">
        <v>5659.4</v>
      </c>
      <c r="E166" s="50">
        <v>11609.5</v>
      </c>
      <c r="F166" s="42">
        <v>1500</v>
      </c>
      <c r="G166" s="42">
        <v>500</v>
      </c>
      <c r="H166" s="42">
        <v>400</v>
      </c>
      <c r="I166" s="42">
        <v>300</v>
      </c>
      <c r="J166" s="42">
        <v>300</v>
      </c>
      <c r="K166" s="42"/>
      <c r="AMJ166"/>
    </row>
    <row r="167" spans="1:1024" s="49" customFormat="1" ht="22.5" customHeight="1" x14ac:dyDescent="0.25">
      <c r="A167" s="48" t="s">
        <v>260</v>
      </c>
      <c r="B167" s="40">
        <v>136</v>
      </c>
      <c r="C167" s="33">
        <v>3040</v>
      </c>
      <c r="D167" s="81">
        <v>0</v>
      </c>
      <c r="E167" s="61">
        <v>0</v>
      </c>
      <c r="F167" s="42">
        <v>0</v>
      </c>
      <c r="G167" s="42">
        <v>0</v>
      </c>
      <c r="H167" s="61">
        <v>0</v>
      </c>
      <c r="I167" s="42">
        <v>0</v>
      </c>
      <c r="J167" s="42">
        <v>0</v>
      </c>
      <c r="K167" s="42"/>
      <c r="AMJ167"/>
    </row>
    <row r="168" spans="1:1024" s="49" customFormat="1" ht="22.5" customHeight="1" x14ac:dyDescent="0.25">
      <c r="A168" s="39" t="s">
        <v>261</v>
      </c>
      <c r="B168" s="40">
        <v>137</v>
      </c>
      <c r="C168" s="41">
        <v>4000</v>
      </c>
      <c r="D168" s="82">
        <v>74414.2</v>
      </c>
      <c r="E168" s="61">
        <v>0</v>
      </c>
      <c r="F168" s="82">
        <v>0</v>
      </c>
      <c r="G168" s="42">
        <v>0</v>
      </c>
      <c r="H168" s="42">
        <v>0</v>
      </c>
      <c r="I168" s="42">
        <v>0</v>
      </c>
      <c r="J168" s="42">
        <v>0</v>
      </c>
      <c r="K168" s="42"/>
      <c r="AMJ168"/>
    </row>
    <row r="169" spans="1:1024" s="49" customFormat="1" ht="22.5" customHeight="1" x14ac:dyDescent="0.25">
      <c r="A169" s="39" t="s">
        <v>262</v>
      </c>
      <c r="B169" s="40">
        <v>138</v>
      </c>
      <c r="C169" s="41">
        <v>5000</v>
      </c>
      <c r="D169" s="42">
        <v>0</v>
      </c>
      <c r="E169" s="61">
        <v>0</v>
      </c>
      <c r="F169" s="42">
        <v>0</v>
      </c>
      <c r="G169" s="42">
        <v>0</v>
      </c>
      <c r="H169" s="42">
        <v>0</v>
      </c>
      <c r="I169" s="42">
        <v>0</v>
      </c>
      <c r="J169" s="42">
        <v>0</v>
      </c>
      <c r="K169" s="42"/>
      <c r="AMJ169"/>
    </row>
    <row r="170" spans="1:1024" s="49" customFormat="1" ht="22.5" customHeight="1" x14ac:dyDescent="0.25">
      <c r="A170" s="48" t="s">
        <v>263</v>
      </c>
      <c r="B170" s="40">
        <v>139</v>
      </c>
      <c r="C170" s="33">
        <v>5010</v>
      </c>
      <c r="D170" s="42">
        <v>0</v>
      </c>
      <c r="E170" s="61">
        <v>0</v>
      </c>
      <c r="F170" s="42">
        <v>0</v>
      </c>
      <c r="G170" s="42">
        <v>0</v>
      </c>
      <c r="H170" s="42">
        <v>0</v>
      </c>
      <c r="I170" s="42">
        <v>0</v>
      </c>
      <c r="J170" s="42">
        <v>0</v>
      </c>
      <c r="K170" s="42"/>
      <c r="AMJ170"/>
    </row>
    <row r="171" spans="1:1024" s="83" customFormat="1" ht="22.5" customHeight="1" x14ac:dyDescent="0.25">
      <c r="A171" s="48" t="s">
        <v>264</v>
      </c>
      <c r="B171" s="40">
        <v>140</v>
      </c>
      <c r="C171" s="33" t="s">
        <v>265</v>
      </c>
      <c r="D171" s="42">
        <v>0</v>
      </c>
      <c r="E171" s="61">
        <v>0</v>
      </c>
      <c r="F171" s="42">
        <v>0</v>
      </c>
      <c r="G171" s="42">
        <v>0</v>
      </c>
      <c r="H171" s="42">
        <v>0</v>
      </c>
      <c r="I171" s="42">
        <v>0</v>
      </c>
      <c r="J171" s="42">
        <v>0</v>
      </c>
      <c r="K171" s="42"/>
      <c r="AMJ171"/>
    </row>
    <row r="172" spans="1:1024" s="47" customFormat="1" ht="22.5" customHeight="1" x14ac:dyDescent="0.25">
      <c r="A172" s="48" t="s">
        <v>266</v>
      </c>
      <c r="B172" s="40">
        <v>141</v>
      </c>
      <c r="C172" s="33" t="s">
        <v>267</v>
      </c>
      <c r="D172" s="42">
        <v>0</v>
      </c>
      <c r="E172" s="61">
        <v>0</v>
      </c>
      <c r="F172" s="42">
        <v>0</v>
      </c>
      <c r="G172" s="42">
        <v>0</v>
      </c>
      <c r="H172" s="42">
        <v>0</v>
      </c>
      <c r="I172" s="42">
        <v>0</v>
      </c>
      <c r="J172" s="42">
        <v>0</v>
      </c>
      <c r="K172" s="42"/>
      <c r="AMJ172"/>
    </row>
    <row r="173" spans="1:1024" s="47" customFormat="1" ht="22.5" customHeight="1" x14ac:dyDescent="0.25">
      <c r="A173" s="48" t="s">
        <v>268</v>
      </c>
      <c r="B173" s="40">
        <v>142</v>
      </c>
      <c r="C173" s="33" t="s">
        <v>269</v>
      </c>
      <c r="D173" s="42">
        <v>0</v>
      </c>
      <c r="E173" s="61">
        <v>0</v>
      </c>
      <c r="F173" s="42">
        <v>0</v>
      </c>
      <c r="G173" s="42">
        <v>0</v>
      </c>
      <c r="H173" s="42">
        <v>0</v>
      </c>
      <c r="I173" s="42">
        <v>0</v>
      </c>
      <c r="J173" s="42">
        <v>0</v>
      </c>
      <c r="K173" s="42"/>
      <c r="AMJ173"/>
    </row>
    <row r="174" spans="1:1024" s="49" customFormat="1" ht="22.5" customHeight="1" x14ac:dyDescent="0.25">
      <c r="A174" s="48" t="s">
        <v>270</v>
      </c>
      <c r="B174" s="40">
        <v>143</v>
      </c>
      <c r="C174" s="33">
        <v>5020</v>
      </c>
      <c r="D174" s="42">
        <v>0</v>
      </c>
      <c r="E174" s="61">
        <v>0</v>
      </c>
      <c r="F174" s="42">
        <v>0</v>
      </c>
      <c r="G174" s="42">
        <v>0</v>
      </c>
      <c r="H174" s="42">
        <v>0</v>
      </c>
      <c r="I174" s="42">
        <v>0</v>
      </c>
      <c r="J174" s="42">
        <v>0</v>
      </c>
      <c r="K174" s="42"/>
      <c r="AMJ174"/>
    </row>
    <row r="175" spans="1:1024" s="49" customFormat="1" ht="22.5" customHeight="1" x14ac:dyDescent="0.25">
      <c r="A175" s="48" t="s">
        <v>271</v>
      </c>
      <c r="B175" s="40">
        <v>144</v>
      </c>
      <c r="C175" s="33">
        <v>5030</v>
      </c>
      <c r="D175" s="42">
        <v>0</v>
      </c>
      <c r="E175" s="61">
        <v>0</v>
      </c>
      <c r="F175" s="42">
        <v>0</v>
      </c>
      <c r="G175" s="42">
        <v>0</v>
      </c>
      <c r="H175" s="42">
        <v>0</v>
      </c>
      <c r="I175" s="42">
        <v>0</v>
      </c>
      <c r="J175" s="42">
        <v>0</v>
      </c>
      <c r="K175" s="42"/>
      <c r="AMJ175"/>
    </row>
    <row r="176" spans="1:1024" s="49" customFormat="1" ht="22.5" customHeight="1" x14ac:dyDescent="0.25">
      <c r="A176" s="48" t="s">
        <v>264</v>
      </c>
      <c r="B176" s="40">
        <v>145</v>
      </c>
      <c r="C176" s="33" t="s">
        <v>272</v>
      </c>
      <c r="D176" s="42">
        <v>0</v>
      </c>
      <c r="E176" s="61">
        <v>0</v>
      </c>
      <c r="F176" s="42">
        <v>0</v>
      </c>
      <c r="G176" s="42">
        <v>0</v>
      </c>
      <c r="H176" s="42">
        <v>0</v>
      </c>
      <c r="I176" s="42">
        <v>0</v>
      </c>
      <c r="J176" s="42">
        <v>0</v>
      </c>
      <c r="K176" s="42"/>
      <c r="AMJ176"/>
    </row>
    <row r="177" spans="1:1024" s="49" customFormat="1" ht="22.5" customHeight="1" x14ac:dyDescent="0.25">
      <c r="A177" s="48" t="s">
        <v>266</v>
      </c>
      <c r="B177" s="40">
        <v>146</v>
      </c>
      <c r="C177" s="33" t="s">
        <v>273</v>
      </c>
      <c r="D177" s="42">
        <v>0</v>
      </c>
      <c r="E177" s="61">
        <v>0</v>
      </c>
      <c r="F177" s="42">
        <v>0</v>
      </c>
      <c r="G177" s="42">
        <v>0</v>
      </c>
      <c r="H177" s="42">
        <v>0</v>
      </c>
      <c r="I177" s="42">
        <v>0</v>
      </c>
      <c r="J177" s="42">
        <v>0</v>
      </c>
      <c r="K177" s="42"/>
      <c r="AMJ177"/>
    </row>
    <row r="178" spans="1:1024" s="49" customFormat="1" ht="22.5" customHeight="1" x14ac:dyDescent="0.25">
      <c r="A178" s="48" t="s">
        <v>268</v>
      </c>
      <c r="B178" s="40">
        <v>147</v>
      </c>
      <c r="C178" s="33" t="s">
        <v>274</v>
      </c>
      <c r="D178" s="42">
        <v>517.5</v>
      </c>
      <c r="E178" s="61">
        <v>0</v>
      </c>
      <c r="F178" s="42">
        <v>0</v>
      </c>
      <c r="G178" s="42">
        <v>0</v>
      </c>
      <c r="H178" s="42">
        <v>0</v>
      </c>
      <c r="I178" s="42">
        <v>0</v>
      </c>
      <c r="J178" s="42">
        <v>0</v>
      </c>
      <c r="K178" s="42"/>
      <c r="AMJ178"/>
    </row>
    <row r="179" spans="1:1024" s="49" customFormat="1" ht="22.5" customHeight="1" x14ac:dyDescent="0.25">
      <c r="A179" s="48" t="s">
        <v>275</v>
      </c>
      <c r="B179" s="40">
        <v>148</v>
      </c>
      <c r="C179" s="33">
        <v>5040</v>
      </c>
      <c r="D179" s="42">
        <v>0</v>
      </c>
      <c r="E179" s="61">
        <v>0</v>
      </c>
      <c r="F179" s="42">
        <v>0</v>
      </c>
      <c r="G179" s="42">
        <v>0</v>
      </c>
      <c r="H179" s="42">
        <v>0</v>
      </c>
      <c r="I179" s="42">
        <v>0</v>
      </c>
      <c r="J179" s="42">
        <v>0</v>
      </c>
      <c r="K179" s="42"/>
      <c r="AMJ179"/>
    </row>
    <row r="180" spans="1:1024" s="49" customFormat="1" ht="22.5" customHeight="1" x14ac:dyDescent="0.25">
      <c r="A180" s="39" t="s">
        <v>276</v>
      </c>
      <c r="B180" s="40">
        <v>149</v>
      </c>
      <c r="C180" s="41">
        <v>6000</v>
      </c>
      <c r="D180" s="42">
        <v>0</v>
      </c>
      <c r="E180" s="61">
        <v>0</v>
      </c>
      <c r="F180" s="42">
        <v>0</v>
      </c>
      <c r="G180" s="42">
        <v>0</v>
      </c>
      <c r="H180" s="42">
        <v>0</v>
      </c>
      <c r="I180" s="42">
        <v>0</v>
      </c>
      <c r="J180" s="42">
        <v>0</v>
      </c>
      <c r="K180" s="42"/>
      <c r="AMJ180"/>
    </row>
    <row r="181" spans="1:1024" s="49" customFormat="1" ht="22.5" customHeight="1" x14ac:dyDescent="0.25">
      <c r="A181" s="48" t="s">
        <v>277</v>
      </c>
      <c r="B181" s="40">
        <v>150</v>
      </c>
      <c r="C181" s="33">
        <v>6010</v>
      </c>
      <c r="D181" s="42">
        <v>0</v>
      </c>
      <c r="E181" s="61">
        <v>0</v>
      </c>
      <c r="F181" s="42">
        <v>0</v>
      </c>
      <c r="G181" s="42">
        <v>0</v>
      </c>
      <c r="H181" s="42">
        <v>0</v>
      </c>
      <c r="I181" s="42">
        <v>0</v>
      </c>
      <c r="J181" s="42">
        <v>0</v>
      </c>
      <c r="K181" s="42"/>
      <c r="AMJ181"/>
    </row>
    <row r="182" spans="1:1024" s="49" customFormat="1" ht="37.5" x14ac:dyDescent="0.25">
      <c r="A182" s="48" t="s">
        <v>278</v>
      </c>
      <c r="B182" s="40">
        <v>151</v>
      </c>
      <c r="C182" s="33">
        <v>6020</v>
      </c>
      <c r="D182" s="42">
        <v>0</v>
      </c>
      <c r="E182" s="61">
        <v>0</v>
      </c>
      <c r="F182" s="42">
        <v>0</v>
      </c>
      <c r="G182" s="42">
        <v>0</v>
      </c>
      <c r="H182" s="42">
        <v>0</v>
      </c>
      <c r="I182" s="42">
        <v>0</v>
      </c>
      <c r="J182" s="42">
        <v>0</v>
      </c>
      <c r="K182" s="42"/>
      <c r="AMJ182"/>
    </row>
    <row r="183" spans="1:1024" s="49" customFormat="1" ht="56.25" x14ac:dyDescent="0.25">
      <c r="A183" s="48" t="s">
        <v>279</v>
      </c>
      <c r="B183" s="40">
        <v>152</v>
      </c>
      <c r="C183" s="33">
        <v>6030</v>
      </c>
      <c r="D183" s="42">
        <v>0</v>
      </c>
      <c r="E183" s="61">
        <v>0</v>
      </c>
      <c r="F183" s="42">
        <v>0</v>
      </c>
      <c r="G183" s="42">
        <v>0</v>
      </c>
      <c r="H183" s="42">
        <v>0</v>
      </c>
      <c r="I183" s="42">
        <v>0</v>
      </c>
      <c r="J183" s="42">
        <v>0</v>
      </c>
      <c r="K183" s="42"/>
      <c r="AMJ183"/>
    </row>
    <row r="184" spans="1:1024" s="49" customFormat="1" ht="18.75" x14ac:dyDescent="0.25">
      <c r="A184" s="48" t="s">
        <v>280</v>
      </c>
      <c r="B184" s="40">
        <v>153</v>
      </c>
      <c r="C184" s="33">
        <v>6040</v>
      </c>
      <c r="D184" s="84">
        <v>0.6</v>
      </c>
      <c r="E184" s="85">
        <v>0.8</v>
      </c>
      <c r="F184" s="84">
        <v>0.8</v>
      </c>
      <c r="G184" s="42">
        <v>0</v>
      </c>
      <c r="H184" s="42">
        <v>0</v>
      </c>
      <c r="I184" s="42">
        <v>0</v>
      </c>
      <c r="J184" s="42">
        <v>0</v>
      </c>
      <c r="K184" s="42"/>
      <c r="AMJ184"/>
    </row>
    <row r="185" spans="1:1024" s="49" customFormat="1" ht="22.5" customHeight="1" x14ac:dyDescent="0.25">
      <c r="A185" s="39" t="s">
        <v>281</v>
      </c>
      <c r="B185" s="40">
        <v>154</v>
      </c>
      <c r="C185" s="41">
        <v>7000</v>
      </c>
      <c r="D185" s="86"/>
      <c r="E185" s="87"/>
      <c r="F185" s="42">
        <v>0</v>
      </c>
      <c r="G185" s="42">
        <v>0</v>
      </c>
      <c r="H185" s="42">
        <v>0</v>
      </c>
      <c r="I185" s="42">
        <v>0</v>
      </c>
      <c r="J185" s="42">
        <v>0</v>
      </c>
      <c r="K185" s="42"/>
      <c r="AMJ185"/>
    </row>
    <row r="186" spans="1:1024" s="88" customFormat="1" ht="22.5" customHeight="1" x14ac:dyDescent="0.25">
      <c r="A186" s="48" t="s">
        <v>282</v>
      </c>
      <c r="B186" s="40">
        <v>155</v>
      </c>
      <c r="C186" s="33">
        <v>7010</v>
      </c>
      <c r="D186" s="61">
        <v>139025.79999999999</v>
      </c>
      <c r="E186" s="61">
        <v>0</v>
      </c>
      <c r="F186" s="61">
        <v>0</v>
      </c>
      <c r="G186" s="42">
        <v>0</v>
      </c>
      <c r="H186" s="42">
        <v>0</v>
      </c>
      <c r="I186" s="42">
        <v>0</v>
      </c>
      <c r="J186" s="42">
        <v>0</v>
      </c>
      <c r="K186" s="42"/>
      <c r="AMJ186"/>
    </row>
    <row r="187" spans="1:1024" s="88" customFormat="1" ht="22.5" customHeight="1" x14ac:dyDescent="0.25">
      <c r="A187" s="48" t="s">
        <v>283</v>
      </c>
      <c r="B187" s="40">
        <v>156</v>
      </c>
      <c r="C187" s="33">
        <v>7020</v>
      </c>
      <c r="D187" s="61">
        <v>21799.200000000001</v>
      </c>
      <c r="E187" s="61">
        <v>0</v>
      </c>
      <c r="F187" s="61">
        <v>0</v>
      </c>
      <c r="G187" s="42">
        <v>0</v>
      </c>
      <c r="H187" s="42">
        <v>0</v>
      </c>
      <c r="I187" s="42">
        <v>0</v>
      </c>
      <c r="J187" s="42">
        <v>0</v>
      </c>
      <c r="K187" s="42"/>
      <c r="AMJ187"/>
    </row>
    <row r="188" spans="1:1024" s="88" customFormat="1" ht="22.5" customHeight="1" x14ac:dyDescent="0.25">
      <c r="A188" s="48" t="s">
        <v>284</v>
      </c>
      <c r="B188" s="40">
        <v>157</v>
      </c>
      <c r="C188" s="33">
        <v>7030</v>
      </c>
      <c r="D188" s="61">
        <v>160825</v>
      </c>
      <c r="E188" s="61">
        <v>0</v>
      </c>
      <c r="F188" s="61">
        <v>0</v>
      </c>
      <c r="G188" s="42">
        <v>0</v>
      </c>
      <c r="H188" s="42">
        <v>0</v>
      </c>
      <c r="I188" s="42">
        <v>0</v>
      </c>
      <c r="J188" s="42">
        <v>0</v>
      </c>
      <c r="K188" s="42"/>
      <c r="AMJ188"/>
    </row>
    <row r="189" spans="1:1024" s="88" customFormat="1" ht="22.5" customHeight="1" x14ac:dyDescent="0.25">
      <c r="A189" s="48" t="s">
        <v>285</v>
      </c>
      <c r="B189" s="40">
        <v>158</v>
      </c>
      <c r="C189" s="33">
        <v>7040</v>
      </c>
      <c r="D189" s="61">
        <v>528.6</v>
      </c>
      <c r="E189" s="61">
        <v>0</v>
      </c>
      <c r="F189" s="61">
        <v>0</v>
      </c>
      <c r="G189" s="42">
        <v>0</v>
      </c>
      <c r="H189" s="42">
        <v>0</v>
      </c>
      <c r="I189" s="42">
        <v>0</v>
      </c>
      <c r="J189" s="42">
        <v>0</v>
      </c>
      <c r="K189" s="42"/>
      <c r="AMJ189"/>
    </row>
    <row r="190" spans="1:1024" s="88" customFormat="1" ht="22.5" customHeight="1" x14ac:dyDescent="0.25">
      <c r="A190" s="48" t="s">
        <v>286</v>
      </c>
      <c r="B190" s="40">
        <v>159</v>
      </c>
      <c r="C190" s="33">
        <v>7050</v>
      </c>
      <c r="D190" s="61">
        <v>2161.8000000000002</v>
      </c>
      <c r="E190" s="61">
        <v>0</v>
      </c>
      <c r="F190" s="84">
        <v>0</v>
      </c>
      <c r="G190" s="42">
        <v>0</v>
      </c>
      <c r="H190" s="42">
        <v>0</v>
      </c>
      <c r="I190" s="42">
        <v>0</v>
      </c>
      <c r="J190" s="42">
        <v>0</v>
      </c>
      <c r="K190" s="42"/>
      <c r="AMJ190"/>
    </row>
    <row r="191" spans="1:1024" s="88" customFormat="1" ht="22.5" customHeight="1" x14ac:dyDescent="0.25">
      <c r="A191" s="39" t="s">
        <v>287</v>
      </c>
      <c r="B191" s="40">
        <v>160</v>
      </c>
      <c r="C191" s="41">
        <v>8000</v>
      </c>
      <c r="D191" s="86"/>
      <c r="E191" s="87"/>
      <c r="F191" s="42"/>
      <c r="G191" s="42"/>
      <c r="H191" s="42"/>
      <c r="I191" s="42"/>
      <c r="J191" s="42"/>
      <c r="K191" s="42"/>
      <c r="AMJ191"/>
    </row>
    <row r="192" spans="1:1024" s="88" customFormat="1" ht="18.75" x14ac:dyDescent="0.25">
      <c r="A192" s="48" t="s">
        <v>288</v>
      </c>
      <c r="B192" s="40">
        <v>161</v>
      </c>
      <c r="C192" s="33">
        <v>8010</v>
      </c>
      <c r="D192" s="89">
        <f>D193+D194+D195+D196+D197+D198+D199+D200</f>
        <v>965.75</v>
      </c>
      <c r="E192" s="90">
        <f>E193+E194+E195+E196+E197+E198+E199+E200</f>
        <v>967</v>
      </c>
      <c r="F192" s="42">
        <v>975</v>
      </c>
      <c r="G192" s="42">
        <v>975</v>
      </c>
      <c r="H192" s="42">
        <v>975</v>
      </c>
      <c r="I192" s="42">
        <v>975</v>
      </c>
      <c r="J192" s="42">
        <v>975</v>
      </c>
      <c r="K192" s="42"/>
      <c r="AMJ192"/>
    </row>
    <row r="193" spans="1:1024" s="88" customFormat="1" ht="18.75" x14ac:dyDescent="0.25">
      <c r="A193" s="48" t="s">
        <v>289</v>
      </c>
      <c r="B193" s="40">
        <v>162</v>
      </c>
      <c r="C193" s="33" t="s">
        <v>290</v>
      </c>
      <c r="D193" s="91">
        <v>1</v>
      </c>
      <c r="E193" s="92">
        <v>1</v>
      </c>
      <c r="F193" s="42">
        <v>1</v>
      </c>
      <c r="G193" s="42">
        <v>1</v>
      </c>
      <c r="H193" s="42">
        <v>1</v>
      </c>
      <c r="I193" s="42">
        <v>1</v>
      </c>
      <c r="J193" s="42">
        <v>1</v>
      </c>
      <c r="K193" s="42"/>
      <c r="AMJ193"/>
    </row>
    <row r="194" spans="1:1024" s="88" customFormat="1" ht="18.75" x14ac:dyDescent="0.25">
      <c r="A194" s="48" t="s">
        <v>291</v>
      </c>
      <c r="B194" s="40">
        <v>163</v>
      </c>
      <c r="C194" s="33" t="s">
        <v>292</v>
      </c>
      <c r="D194" s="91">
        <v>2</v>
      </c>
      <c r="E194" s="92">
        <v>2</v>
      </c>
      <c r="F194" s="42">
        <v>2</v>
      </c>
      <c r="G194" s="42">
        <v>2</v>
      </c>
      <c r="H194" s="42">
        <v>2</v>
      </c>
      <c r="I194" s="42">
        <v>2</v>
      </c>
      <c r="J194" s="42">
        <v>2</v>
      </c>
      <c r="K194" s="42"/>
      <c r="AMJ194"/>
    </row>
    <row r="195" spans="1:1024" s="88" customFormat="1" ht="18.75" x14ac:dyDescent="0.25">
      <c r="A195" s="48" t="s">
        <v>293</v>
      </c>
      <c r="B195" s="40">
        <v>164</v>
      </c>
      <c r="C195" s="33" t="s">
        <v>294</v>
      </c>
      <c r="D195" s="91">
        <v>1</v>
      </c>
      <c r="E195" s="92">
        <v>1</v>
      </c>
      <c r="F195" s="42">
        <v>1</v>
      </c>
      <c r="G195" s="42">
        <v>1</v>
      </c>
      <c r="H195" s="42">
        <v>1</v>
      </c>
      <c r="I195" s="42">
        <v>1</v>
      </c>
      <c r="J195" s="42">
        <v>1</v>
      </c>
      <c r="K195" s="42"/>
      <c r="AMJ195"/>
    </row>
    <row r="196" spans="1:1024" s="88" customFormat="1" ht="22.5" customHeight="1" x14ac:dyDescent="0.25">
      <c r="A196" s="48" t="s">
        <v>295</v>
      </c>
      <c r="B196" s="40">
        <v>165</v>
      </c>
      <c r="C196" s="33" t="s">
        <v>296</v>
      </c>
      <c r="D196" s="91">
        <v>1</v>
      </c>
      <c r="E196" s="92">
        <v>1</v>
      </c>
      <c r="F196" s="42">
        <v>1</v>
      </c>
      <c r="G196" s="42">
        <v>1</v>
      </c>
      <c r="H196" s="42">
        <v>1</v>
      </c>
      <c r="I196" s="42">
        <v>1</v>
      </c>
      <c r="J196" s="42">
        <v>1</v>
      </c>
      <c r="K196" s="42"/>
      <c r="AMJ196"/>
    </row>
    <row r="197" spans="1:1024" s="49" customFormat="1" ht="22.5" customHeight="1" x14ac:dyDescent="0.25">
      <c r="A197" s="48" t="s">
        <v>297</v>
      </c>
      <c r="B197" s="40">
        <v>166</v>
      </c>
      <c r="C197" s="33" t="s">
        <v>298</v>
      </c>
      <c r="D197" s="91">
        <v>211.25</v>
      </c>
      <c r="E197" s="92">
        <v>215.75</v>
      </c>
      <c r="F197" s="42">
        <v>218.25</v>
      </c>
      <c r="G197" s="42">
        <v>218.25</v>
      </c>
      <c r="H197" s="42">
        <v>218.25</v>
      </c>
      <c r="I197" s="42">
        <v>218.25</v>
      </c>
      <c r="J197" s="42">
        <v>218.25</v>
      </c>
      <c r="K197" s="42"/>
      <c r="AMJ197"/>
    </row>
    <row r="198" spans="1:1024" s="88" customFormat="1" ht="22.5" customHeight="1" x14ac:dyDescent="0.25">
      <c r="A198" s="48" t="s">
        <v>299</v>
      </c>
      <c r="B198" s="40">
        <v>167</v>
      </c>
      <c r="C198" s="33" t="s">
        <v>300</v>
      </c>
      <c r="D198" s="91">
        <v>372.75</v>
      </c>
      <c r="E198" s="92">
        <v>374</v>
      </c>
      <c r="F198" s="42">
        <v>375</v>
      </c>
      <c r="G198" s="42">
        <v>375</v>
      </c>
      <c r="H198" s="42">
        <v>375</v>
      </c>
      <c r="I198" s="42">
        <v>375</v>
      </c>
      <c r="J198" s="42">
        <v>375</v>
      </c>
      <c r="K198" s="42"/>
      <c r="AMJ198"/>
    </row>
    <row r="199" spans="1:1024" s="88" customFormat="1" ht="22.5" customHeight="1" x14ac:dyDescent="0.3">
      <c r="A199" s="48" t="s">
        <v>301</v>
      </c>
      <c r="B199" s="40">
        <v>168</v>
      </c>
      <c r="C199" s="33" t="s">
        <v>302</v>
      </c>
      <c r="D199" s="93">
        <v>189.25</v>
      </c>
      <c r="E199" s="92">
        <v>184</v>
      </c>
      <c r="F199" s="42">
        <v>183.75</v>
      </c>
      <c r="G199" s="42">
        <v>183.75</v>
      </c>
      <c r="H199" s="42">
        <v>183.75</v>
      </c>
      <c r="I199" s="42">
        <v>183.75</v>
      </c>
      <c r="J199" s="42">
        <v>183.75</v>
      </c>
      <c r="K199" s="42"/>
      <c r="AMJ199"/>
    </row>
    <row r="200" spans="1:1024" s="88" customFormat="1" ht="22.5" customHeight="1" x14ac:dyDescent="0.3">
      <c r="A200" s="48" t="s">
        <v>303</v>
      </c>
      <c r="B200" s="40">
        <v>169</v>
      </c>
      <c r="C200" s="33" t="s">
        <v>304</v>
      </c>
      <c r="D200" s="93">
        <v>187.5</v>
      </c>
      <c r="E200" s="92">
        <v>188.25</v>
      </c>
      <c r="F200" s="42">
        <v>193</v>
      </c>
      <c r="G200" s="42">
        <v>193</v>
      </c>
      <c r="H200" s="42">
        <v>193</v>
      </c>
      <c r="I200" s="42">
        <v>193</v>
      </c>
      <c r="J200" s="42">
        <v>193</v>
      </c>
      <c r="K200" s="42"/>
      <c r="AMJ200"/>
    </row>
    <row r="201" spans="1:1024" s="88" customFormat="1" ht="22.5" customHeight="1" x14ac:dyDescent="0.25">
      <c r="A201" s="48" t="s">
        <v>305</v>
      </c>
      <c r="B201" s="40">
        <v>170</v>
      </c>
      <c r="C201" s="33">
        <v>8020</v>
      </c>
      <c r="D201" s="63">
        <f>D202+D203+D204+D205+D206+D207+D208+D209</f>
        <v>143009.70000000001</v>
      </c>
      <c r="E201" s="50">
        <f>E202+E203+E204+E205+E206+E207+E208+E209</f>
        <v>149830.6</v>
      </c>
      <c r="F201" s="42">
        <v>154321.1</v>
      </c>
      <c r="G201" s="42">
        <v>38580.199999999997</v>
      </c>
      <c r="H201" s="42">
        <v>38580.199999999997</v>
      </c>
      <c r="I201" s="42">
        <v>38580.199999999997</v>
      </c>
      <c r="J201" s="42">
        <v>38580.5</v>
      </c>
      <c r="K201" s="42"/>
      <c r="AMJ201" s="54"/>
    </row>
    <row r="202" spans="1:1024" s="88" customFormat="1" ht="22.5" customHeight="1" x14ac:dyDescent="0.25">
      <c r="A202" s="48" t="s">
        <v>289</v>
      </c>
      <c r="B202" s="40">
        <v>171</v>
      </c>
      <c r="C202" s="33" t="s">
        <v>306</v>
      </c>
      <c r="D202" s="61">
        <v>414</v>
      </c>
      <c r="E202" s="94">
        <v>654.20000000000005</v>
      </c>
      <c r="F202" s="42">
        <v>641.6</v>
      </c>
      <c r="G202" s="42">
        <v>160.4</v>
      </c>
      <c r="H202" s="42">
        <v>160.4</v>
      </c>
      <c r="I202" s="42">
        <v>160.4</v>
      </c>
      <c r="J202" s="42">
        <v>160.4</v>
      </c>
      <c r="K202" s="42"/>
      <c r="AMJ202"/>
    </row>
    <row r="203" spans="1:1024" s="88" customFormat="1" ht="22.5" customHeight="1" x14ac:dyDescent="0.25">
      <c r="A203" s="48" t="s">
        <v>307</v>
      </c>
      <c r="B203" s="40">
        <v>172</v>
      </c>
      <c r="C203" s="33" t="s">
        <v>308</v>
      </c>
      <c r="D203" s="61">
        <v>1033.4000000000001</v>
      </c>
      <c r="E203" s="94">
        <v>1141.8</v>
      </c>
      <c r="F203" s="42">
        <v>1022.4</v>
      </c>
      <c r="G203" s="42">
        <v>255.6</v>
      </c>
      <c r="H203" s="42">
        <v>255.6</v>
      </c>
      <c r="I203" s="42">
        <v>255.6</v>
      </c>
      <c r="J203" s="42">
        <v>255.6</v>
      </c>
      <c r="K203" s="42"/>
      <c r="AMJ203"/>
    </row>
    <row r="204" spans="1:1024" s="88" customFormat="1" ht="18.75" x14ac:dyDescent="0.25">
      <c r="A204" s="48" t="s">
        <v>293</v>
      </c>
      <c r="B204" s="40">
        <v>173</v>
      </c>
      <c r="C204" s="33" t="s">
        <v>309</v>
      </c>
      <c r="D204" s="61">
        <v>489.2</v>
      </c>
      <c r="E204" s="94">
        <v>518.4</v>
      </c>
      <c r="F204" s="42">
        <v>511.2</v>
      </c>
      <c r="G204" s="42">
        <v>127.8</v>
      </c>
      <c r="H204" s="42">
        <v>127.8</v>
      </c>
      <c r="I204" s="42">
        <v>127.8</v>
      </c>
      <c r="J204" s="42">
        <v>127.8</v>
      </c>
      <c r="K204" s="42"/>
      <c r="AMJ204"/>
    </row>
    <row r="205" spans="1:1024" s="88" customFormat="1" ht="22.5" customHeight="1" x14ac:dyDescent="0.25">
      <c r="A205" s="48" t="s">
        <v>295</v>
      </c>
      <c r="B205" s="40">
        <v>174</v>
      </c>
      <c r="C205" s="33" t="s">
        <v>308</v>
      </c>
      <c r="D205" s="61">
        <v>434</v>
      </c>
      <c r="E205" s="94">
        <v>484.6</v>
      </c>
      <c r="F205" s="42">
        <v>452.8</v>
      </c>
      <c r="G205" s="42">
        <v>113.2</v>
      </c>
      <c r="H205" s="42">
        <v>113.2</v>
      </c>
      <c r="I205" s="42">
        <v>113.2</v>
      </c>
      <c r="J205" s="42">
        <v>113.2</v>
      </c>
      <c r="K205" s="42"/>
      <c r="AMJ205"/>
    </row>
    <row r="206" spans="1:1024" s="88" customFormat="1" ht="18.75" x14ac:dyDescent="0.25">
      <c r="A206" s="48" t="s">
        <v>297</v>
      </c>
      <c r="B206" s="40">
        <v>175</v>
      </c>
      <c r="C206" s="33" t="s">
        <v>309</v>
      </c>
      <c r="D206" s="61">
        <v>45084.1</v>
      </c>
      <c r="E206" s="94">
        <v>47385.8</v>
      </c>
      <c r="F206" s="42">
        <v>51143.1</v>
      </c>
      <c r="G206" s="42">
        <v>12785.7</v>
      </c>
      <c r="H206" s="42">
        <v>12785.7</v>
      </c>
      <c r="I206" s="42">
        <v>12785.7</v>
      </c>
      <c r="J206" s="42">
        <v>12786</v>
      </c>
      <c r="K206" s="42"/>
      <c r="P206" s="95"/>
      <c r="AMJ206" s="54"/>
    </row>
    <row r="207" spans="1:1024" s="88" customFormat="1" ht="22.5" customHeight="1" x14ac:dyDescent="0.25">
      <c r="A207" s="48" t="s">
        <v>299</v>
      </c>
      <c r="B207" s="40">
        <v>176</v>
      </c>
      <c r="C207" s="33" t="s">
        <v>310</v>
      </c>
      <c r="D207" s="61">
        <v>58141.3</v>
      </c>
      <c r="E207" s="94">
        <v>58684.2</v>
      </c>
      <c r="F207" s="42">
        <v>60750</v>
      </c>
      <c r="G207" s="42">
        <v>15187.5</v>
      </c>
      <c r="H207" s="42">
        <v>15187.5</v>
      </c>
      <c r="I207" s="42">
        <v>15187.5</v>
      </c>
      <c r="J207" s="42">
        <v>15187.5</v>
      </c>
      <c r="K207" s="42"/>
      <c r="Q207" s="95"/>
      <c r="AMJ207"/>
    </row>
    <row r="208" spans="1:1024" s="88" customFormat="1" ht="22.5" customHeight="1" x14ac:dyDescent="0.25">
      <c r="A208" s="48" t="s">
        <v>301</v>
      </c>
      <c r="B208" s="40">
        <v>177</v>
      </c>
      <c r="C208" s="33" t="s">
        <v>311</v>
      </c>
      <c r="D208" s="61">
        <v>17465.599999999999</v>
      </c>
      <c r="E208" s="94">
        <v>20534.400000000001</v>
      </c>
      <c r="F208" s="42">
        <v>18000</v>
      </c>
      <c r="G208" s="42">
        <v>4500</v>
      </c>
      <c r="H208" s="42">
        <v>4500</v>
      </c>
      <c r="I208" s="42">
        <v>4500</v>
      </c>
      <c r="J208" s="42">
        <v>4500</v>
      </c>
      <c r="K208" s="42"/>
      <c r="AMJ208"/>
    </row>
    <row r="209" spans="1:1024" s="88" customFormat="1" ht="18.75" x14ac:dyDescent="0.25">
      <c r="A209" s="48" t="s">
        <v>303</v>
      </c>
      <c r="B209" s="40">
        <v>178</v>
      </c>
      <c r="C209" s="33" t="s">
        <v>312</v>
      </c>
      <c r="D209" s="61">
        <v>19948.099999999999</v>
      </c>
      <c r="E209" s="94">
        <v>20427.2</v>
      </c>
      <c r="F209" s="42">
        <v>21800</v>
      </c>
      <c r="G209" s="42">
        <v>5450</v>
      </c>
      <c r="H209" s="42">
        <v>5450</v>
      </c>
      <c r="I209" s="42">
        <v>5450</v>
      </c>
      <c r="J209" s="42">
        <v>5450</v>
      </c>
      <c r="K209" s="42"/>
      <c r="AMJ209"/>
    </row>
    <row r="210" spans="1:1024" s="88" customFormat="1" ht="37.5" x14ac:dyDescent="0.25">
      <c r="A210" s="48" t="s">
        <v>313</v>
      </c>
      <c r="B210" s="40">
        <v>179</v>
      </c>
      <c r="C210" s="33">
        <v>8030</v>
      </c>
      <c r="D210" s="42">
        <f t="shared" ref="D210:E218" si="3">D201/12/D192</f>
        <v>12.340124255759772</v>
      </c>
      <c r="E210" s="50">
        <f t="shared" si="3"/>
        <v>12.911978628059289</v>
      </c>
      <c r="F210" s="42">
        <f>F201/F192/12</f>
        <v>13.189837606837607</v>
      </c>
      <c r="G210" s="42">
        <v>13.189811965812</v>
      </c>
      <c r="H210" s="42">
        <v>13.189811965812</v>
      </c>
      <c r="I210" s="42">
        <v>13.189811965812</v>
      </c>
      <c r="J210" s="42">
        <v>13.1899145299145</v>
      </c>
      <c r="K210" s="42"/>
      <c r="AMJ210"/>
    </row>
    <row r="211" spans="1:1024" s="88" customFormat="1" ht="18.75" x14ac:dyDescent="0.25">
      <c r="A211" s="48" t="s">
        <v>289</v>
      </c>
      <c r="B211" s="40">
        <v>180</v>
      </c>
      <c r="C211" s="33" t="s">
        <v>314</v>
      </c>
      <c r="D211" s="42">
        <f t="shared" si="3"/>
        <v>34.5</v>
      </c>
      <c r="E211" s="94">
        <f t="shared" si="3"/>
        <v>54.516666666666673</v>
      </c>
      <c r="F211" s="42">
        <f>F202/F193/12</f>
        <v>53.466666666666669</v>
      </c>
      <c r="G211" s="42">
        <v>53.466666666666697</v>
      </c>
      <c r="H211" s="42">
        <v>53.466666666666697</v>
      </c>
      <c r="I211" s="42">
        <v>53.466666666666697</v>
      </c>
      <c r="J211" s="42">
        <v>53.466666666666697</v>
      </c>
      <c r="K211" s="42"/>
      <c r="AMJ211"/>
    </row>
    <row r="212" spans="1:1024" s="88" customFormat="1" ht="18.75" x14ac:dyDescent="0.25">
      <c r="A212" s="48" t="s">
        <v>291</v>
      </c>
      <c r="B212" s="40">
        <v>181</v>
      </c>
      <c r="C212" s="33" t="s">
        <v>315</v>
      </c>
      <c r="D212" s="42">
        <f t="shared" si="3"/>
        <v>43.058333333333337</v>
      </c>
      <c r="E212" s="94">
        <f t="shared" si="3"/>
        <v>47.574999999999996</v>
      </c>
      <c r="F212" s="42">
        <v>42.6</v>
      </c>
      <c r="G212" s="42">
        <v>42.6</v>
      </c>
      <c r="H212" s="42">
        <v>42.6</v>
      </c>
      <c r="I212" s="42">
        <v>42.6</v>
      </c>
      <c r="J212" s="42">
        <v>42.6</v>
      </c>
      <c r="K212" s="42"/>
      <c r="AMJ212"/>
    </row>
    <row r="213" spans="1:1024" s="88" customFormat="1" ht="18.75" x14ac:dyDescent="0.25">
      <c r="A213" s="48" t="s">
        <v>293</v>
      </c>
      <c r="B213" s="40">
        <v>182</v>
      </c>
      <c r="C213" s="33" t="s">
        <v>316</v>
      </c>
      <c r="D213" s="42">
        <f t="shared" si="3"/>
        <v>40.766666666666666</v>
      </c>
      <c r="E213" s="94">
        <f t="shared" si="3"/>
        <v>43.199999999999996</v>
      </c>
      <c r="F213" s="42">
        <f>F204/12/F195</f>
        <v>42.6</v>
      </c>
      <c r="G213" s="42">
        <v>42.6</v>
      </c>
      <c r="H213" s="42">
        <v>42.6</v>
      </c>
      <c r="I213" s="42">
        <v>42.6</v>
      </c>
      <c r="J213" s="42">
        <v>42.6</v>
      </c>
      <c r="K213" s="42"/>
      <c r="AMJ213"/>
    </row>
    <row r="214" spans="1:1024" s="88" customFormat="1" ht="18.75" x14ac:dyDescent="0.25">
      <c r="A214" s="48" t="s">
        <v>295</v>
      </c>
      <c r="B214" s="40">
        <v>183</v>
      </c>
      <c r="C214" s="33" t="s">
        <v>317</v>
      </c>
      <c r="D214" s="42">
        <f t="shared" si="3"/>
        <v>36.166666666666664</v>
      </c>
      <c r="E214" s="94">
        <f t="shared" si="3"/>
        <v>40.383333333333333</v>
      </c>
      <c r="F214" s="42">
        <f>F205/12/F196</f>
        <v>37.733333333333334</v>
      </c>
      <c r="G214" s="42">
        <v>37.733333333333299</v>
      </c>
      <c r="H214" s="42">
        <v>37.733333333333299</v>
      </c>
      <c r="I214" s="42">
        <v>37.733333333333299</v>
      </c>
      <c r="J214" s="42">
        <v>37.733333333333299</v>
      </c>
      <c r="K214" s="42"/>
      <c r="AMJ214"/>
    </row>
    <row r="215" spans="1:1024" s="88" customFormat="1" ht="18.75" x14ac:dyDescent="0.25">
      <c r="A215" s="48" t="s">
        <v>297</v>
      </c>
      <c r="B215" s="40">
        <v>184</v>
      </c>
      <c r="C215" s="33" t="s">
        <v>318</v>
      </c>
      <c r="D215" s="42">
        <f t="shared" si="3"/>
        <v>17.78465483234714</v>
      </c>
      <c r="E215" s="94">
        <f t="shared" si="3"/>
        <v>18.302742371572037</v>
      </c>
      <c r="F215" s="42">
        <f>F206/F197/12</f>
        <v>19.527720504009164</v>
      </c>
      <c r="G215" s="42">
        <v>19.527605956471898</v>
      </c>
      <c r="H215" s="42">
        <v>19.527605956471898</v>
      </c>
      <c r="I215" s="42">
        <v>19.527605956471898</v>
      </c>
      <c r="J215" s="42">
        <v>19.5280641466208</v>
      </c>
      <c r="K215" s="42"/>
      <c r="AMJ215" s="54"/>
    </row>
    <row r="216" spans="1:1024" s="88" customFormat="1" ht="18.75" x14ac:dyDescent="0.25">
      <c r="A216" s="48" t="s">
        <v>299</v>
      </c>
      <c r="B216" s="40">
        <v>185</v>
      </c>
      <c r="C216" s="33" t="s">
        <v>319</v>
      </c>
      <c r="D216" s="42">
        <f t="shared" si="3"/>
        <v>12.998278560250393</v>
      </c>
      <c r="E216" s="94">
        <f t="shared" si="3"/>
        <v>13.075802139037432</v>
      </c>
      <c r="F216" s="42">
        <f>F207/F198/12</f>
        <v>13.5</v>
      </c>
      <c r="G216" s="42">
        <v>13.5</v>
      </c>
      <c r="H216" s="42">
        <v>13.5</v>
      </c>
      <c r="I216" s="42">
        <v>13.5</v>
      </c>
      <c r="J216" s="42">
        <v>13.5</v>
      </c>
      <c r="K216" s="42"/>
      <c r="AMJ216"/>
    </row>
    <row r="217" spans="1:1024" s="88" customFormat="1" ht="18.75" x14ac:dyDescent="0.25">
      <c r="A217" s="48" t="s">
        <v>301</v>
      </c>
      <c r="B217" s="40">
        <v>186</v>
      </c>
      <c r="C217" s="33" t="s">
        <v>320</v>
      </c>
      <c r="D217" s="42">
        <f t="shared" si="3"/>
        <v>7.6907089387934819</v>
      </c>
      <c r="E217" s="94">
        <f t="shared" si="3"/>
        <v>9.3000000000000007</v>
      </c>
      <c r="F217" s="42">
        <f>F208/F199/12</f>
        <v>8.1632653061224492</v>
      </c>
      <c r="G217" s="42">
        <v>8.1632653061224492</v>
      </c>
      <c r="H217" s="42">
        <v>8.1632653061224492</v>
      </c>
      <c r="I217" s="42">
        <v>8.1632653061224492</v>
      </c>
      <c r="J217" s="42">
        <v>8.1632653061224492</v>
      </c>
      <c r="K217" s="42"/>
      <c r="AMJ217"/>
    </row>
    <row r="218" spans="1:1024" s="88" customFormat="1" ht="18.75" x14ac:dyDescent="0.25">
      <c r="A218" s="48" t="s">
        <v>303</v>
      </c>
      <c r="B218" s="40">
        <v>187</v>
      </c>
      <c r="C218" s="33" t="s">
        <v>321</v>
      </c>
      <c r="D218" s="42">
        <f t="shared" si="3"/>
        <v>8.8658222222222207</v>
      </c>
      <c r="E218" s="94">
        <f t="shared" si="3"/>
        <v>9.0425852146967678</v>
      </c>
      <c r="F218" s="42">
        <f>F209/F200/12</f>
        <v>9.4127806563039726</v>
      </c>
      <c r="G218" s="42">
        <v>9.4127806563039709</v>
      </c>
      <c r="H218" s="42">
        <v>9.4127806563039709</v>
      </c>
      <c r="I218" s="42">
        <v>9.4127806563039709</v>
      </c>
      <c r="J218" s="42">
        <v>9.4127806563039709</v>
      </c>
      <c r="K218" s="42"/>
      <c r="AMJ218"/>
    </row>
    <row r="219" spans="1:1024" s="88" customFormat="1" ht="18.75" x14ac:dyDescent="0.25">
      <c r="A219" s="48" t="s">
        <v>322</v>
      </c>
      <c r="B219" s="40">
        <v>188</v>
      </c>
      <c r="C219" s="33">
        <v>8040</v>
      </c>
      <c r="D219" s="42">
        <v>0</v>
      </c>
      <c r="E219" s="55">
        <v>0</v>
      </c>
      <c r="F219" s="42">
        <v>0</v>
      </c>
      <c r="G219" s="42">
        <v>0</v>
      </c>
      <c r="H219" s="42">
        <v>0</v>
      </c>
      <c r="I219" s="42">
        <v>0</v>
      </c>
      <c r="J219" s="42">
        <v>0</v>
      </c>
      <c r="K219" s="42"/>
      <c r="AMJ219"/>
    </row>
    <row r="220" spans="1:1024" s="88" customFormat="1" ht="18.75" x14ac:dyDescent="0.25">
      <c r="A220" s="48" t="s">
        <v>289</v>
      </c>
      <c r="B220" s="40">
        <v>189</v>
      </c>
      <c r="C220" s="33" t="s">
        <v>323</v>
      </c>
      <c r="D220" s="42">
        <f t="shared" ref="D220:D226" si="4">E220+F220+G220+H220</f>
        <v>0</v>
      </c>
      <c r="E220" s="55">
        <v>0</v>
      </c>
      <c r="F220" s="42">
        <v>0</v>
      </c>
      <c r="G220" s="42">
        <v>0</v>
      </c>
      <c r="H220" s="42">
        <v>0</v>
      </c>
      <c r="I220" s="42">
        <v>0</v>
      </c>
      <c r="J220" s="42">
        <v>0</v>
      </c>
      <c r="K220" s="42"/>
      <c r="AMJ220"/>
    </row>
    <row r="221" spans="1:1024" s="88" customFormat="1" ht="18.75" x14ac:dyDescent="0.25">
      <c r="A221" s="48" t="s">
        <v>324</v>
      </c>
      <c r="B221" s="40">
        <v>190</v>
      </c>
      <c r="C221" s="33" t="s">
        <v>325</v>
      </c>
      <c r="D221" s="42">
        <f t="shared" si="4"/>
        <v>0</v>
      </c>
      <c r="E221" s="55">
        <v>0</v>
      </c>
      <c r="F221" s="42">
        <v>0</v>
      </c>
      <c r="G221" s="42">
        <v>0</v>
      </c>
      <c r="H221" s="42">
        <v>0</v>
      </c>
      <c r="I221" s="42">
        <v>0</v>
      </c>
      <c r="J221" s="42">
        <v>0</v>
      </c>
      <c r="K221" s="42"/>
      <c r="AMJ221"/>
    </row>
    <row r="222" spans="1:1024" s="88" customFormat="1" ht="18.75" x14ac:dyDescent="0.25">
      <c r="A222" s="48" t="s">
        <v>297</v>
      </c>
      <c r="B222" s="40">
        <v>191</v>
      </c>
      <c r="C222" s="33" t="s">
        <v>326</v>
      </c>
      <c r="D222" s="42">
        <f t="shared" si="4"/>
        <v>0</v>
      </c>
      <c r="E222" s="55">
        <v>0</v>
      </c>
      <c r="F222" s="42">
        <v>0</v>
      </c>
      <c r="G222" s="42">
        <v>0</v>
      </c>
      <c r="H222" s="42">
        <v>0</v>
      </c>
      <c r="I222" s="42">
        <v>0</v>
      </c>
      <c r="J222" s="42">
        <v>0</v>
      </c>
      <c r="K222" s="42"/>
      <c r="AMJ222"/>
    </row>
    <row r="223" spans="1:1024" s="49" customFormat="1" ht="18.75" x14ac:dyDescent="0.25">
      <c r="A223" s="48" t="s">
        <v>327</v>
      </c>
      <c r="B223" s="40">
        <v>192</v>
      </c>
      <c r="C223" s="33" t="s">
        <v>328</v>
      </c>
      <c r="D223" s="42">
        <f t="shared" si="4"/>
        <v>0</v>
      </c>
      <c r="E223" s="55">
        <v>0</v>
      </c>
      <c r="F223" s="42">
        <v>0</v>
      </c>
      <c r="G223" s="42">
        <v>0</v>
      </c>
      <c r="H223" s="42">
        <v>0</v>
      </c>
      <c r="I223" s="42">
        <v>0</v>
      </c>
      <c r="J223" s="42">
        <v>0</v>
      </c>
      <c r="K223" s="42"/>
      <c r="AMJ223"/>
    </row>
    <row r="224" spans="1:1024" s="88" customFormat="1" ht="18.75" x14ac:dyDescent="0.25">
      <c r="A224" s="48" t="s">
        <v>299</v>
      </c>
      <c r="B224" s="40">
        <v>193</v>
      </c>
      <c r="C224" s="33" t="s">
        <v>329</v>
      </c>
      <c r="D224" s="42">
        <f t="shared" si="4"/>
        <v>0</v>
      </c>
      <c r="E224" s="55">
        <v>0</v>
      </c>
      <c r="F224" s="42">
        <v>0</v>
      </c>
      <c r="G224" s="42">
        <v>0</v>
      </c>
      <c r="H224" s="42">
        <v>0</v>
      </c>
      <c r="I224" s="42">
        <v>0</v>
      </c>
      <c r="J224" s="42">
        <v>0</v>
      </c>
      <c r="K224" s="42"/>
      <c r="AMJ224"/>
    </row>
    <row r="225" spans="1:1024" s="88" customFormat="1" ht="18.75" x14ac:dyDescent="0.25">
      <c r="A225" s="48" t="s">
        <v>301</v>
      </c>
      <c r="B225" s="40">
        <v>194</v>
      </c>
      <c r="C225" s="33" t="s">
        <v>330</v>
      </c>
      <c r="D225" s="42">
        <f t="shared" si="4"/>
        <v>0</v>
      </c>
      <c r="E225" s="55">
        <v>0</v>
      </c>
      <c r="F225" s="42">
        <v>0</v>
      </c>
      <c r="G225" s="42">
        <v>0</v>
      </c>
      <c r="H225" s="42">
        <v>0</v>
      </c>
      <c r="I225" s="42">
        <v>0</v>
      </c>
      <c r="J225" s="42">
        <v>0</v>
      </c>
      <c r="K225" s="42"/>
      <c r="AMJ225"/>
    </row>
    <row r="226" spans="1:1024" s="88" customFormat="1" ht="22.5" customHeight="1" x14ac:dyDescent="0.25">
      <c r="A226" s="48" t="s">
        <v>303</v>
      </c>
      <c r="B226" s="40">
        <v>195</v>
      </c>
      <c r="C226" s="33" t="s">
        <v>331</v>
      </c>
      <c r="D226" s="42">
        <f t="shared" si="4"/>
        <v>0</v>
      </c>
      <c r="E226" s="55">
        <v>0</v>
      </c>
      <c r="F226" s="42">
        <v>0</v>
      </c>
      <c r="G226" s="42">
        <v>0</v>
      </c>
      <c r="H226" s="42">
        <v>0</v>
      </c>
      <c r="I226" s="42">
        <v>0</v>
      </c>
      <c r="J226" s="42">
        <v>0</v>
      </c>
      <c r="K226" s="42"/>
      <c r="AMJ226"/>
    </row>
    <row r="227" spans="1:1024" s="49" customFormat="1" ht="38.25" customHeight="1" x14ac:dyDescent="0.25">
      <c r="A227" s="96" t="s">
        <v>332</v>
      </c>
      <c r="B227" s="97"/>
      <c r="C227" s="98"/>
      <c r="D227" s="108"/>
      <c r="E227" s="108"/>
      <c r="F227" s="108"/>
      <c r="G227" s="99"/>
      <c r="H227" s="109" t="s">
        <v>333</v>
      </c>
      <c r="I227" s="109"/>
      <c r="J227" s="109"/>
      <c r="K227" s="100"/>
      <c r="AMJ227"/>
    </row>
    <row r="228" spans="1:1024" ht="45" customHeight="1" x14ac:dyDescent="0.25">
      <c r="A228" s="110" t="s">
        <v>334</v>
      </c>
      <c r="B228" s="110"/>
      <c r="D228" s="101"/>
      <c r="E228" s="102"/>
      <c r="F228" s="102"/>
      <c r="G228" s="102"/>
      <c r="H228" s="111" t="s">
        <v>335</v>
      </c>
      <c r="I228" s="111"/>
      <c r="J228" s="111"/>
    </row>
    <row r="229" spans="1:1024" ht="21.75" customHeight="1" x14ac:dyDescent="0.25">
      <c r="A229" s="103"/>
      <c r="B229" s="104"/>
      <c r="D229" s="101"/>
      <c r="E229" s="102"/>
      <c r="F229" s="102"/>
      <c r="G229" s="102"/>
      <c r="H229" s="102"/>
      <c r="I229" s="102"/>
      <c r="J229" s="102"/>
    </row>
    <row r="230" spans="1:1024" ht="18.75" customHeight="1" x14ac:dyDescent="0.25">
      <c r="A230" s="103"/>
      <c r="B230" s="104"/>
      <c r="D230" s="101"/>
      <c r="E230" s="102"/>
      <c r="F230" s="102"/>
      <c r="G230" s="102"/>
      <c r="H230" s="106"/>
      <c r="I230" s="106"/>
      <c r="J230" s="102"/>
    </row>
    <row r="231" spans="1:1024" x14ac:dyDescent="0.25">
      <c r="A231" s="103"/>
      <c r="B231" s="104"/>
      <c r="D231" s="101"/>
      <c r="E231" s="102"/>
      <c r="F231" s="102"/>
      <c r="G231" s="102"/>
      <c r="J231" s="102"/>
    </row>
    <row r="232" spans="1:1024" x14ac:dyDescent="0.25">
      <c r="A232" s="103"/>
      <c r="B232" s="104"/>
      <c r="D232" s="101"/>
      <c r="E232" s="102"/>
      <c r="F232" s="102"/>
      <c r="G232" s="102"/>
      <c r="H232" s="102"/>
      <c r="I232" s="102"/>
      <c r="J232" s="102"/>
    </row>
    <row r="233" spans="1:1024" x14ac:dyDescent="0.25">
      <c r="A233" s="103"/>
      <c r="B233" s="104"/>
      <c r="D233" s="101"/>
      <c r="E233" s="102"/>
      <c r="F233" s="102"/>
      <c r="G233" s="102"/>
      <c r="H233" s="102"/>
      <c r="I233" s="102"/>
      <c r="J233" s="102"/>
    </row>
    <row r="234" spans="1:1024" x14ac:dyDescent="0.25">
      <c r="A234" s="103"/>
      <c r="B234" s="104"/>
      <c r="D234" s="101"/>
      <c r="E234" s="102"/>
      <c r="F234" s="102"/>
      <c r="G234" s="102"/>
      <c r="H234" s="102"/>
      <c r="I234" s="102"/>
      <c r="J234" s="102"/>
    </row>
    <row r="235" spans="1:1024" x14ac:dyDescent="0.25">
      <c r="A235" s="103"/>
      <c r="B235" s="104"/>
      <c r="D235" s="101"/>
      <c r="E235" s="102"/>
      <c r="F235" s="102"/>
      <c r="G235" s="102"/>
      <c r="H235" s="102"/>
      <c r="I235" s="102"/>
      <c r="J235" s="102"/>
    </row>
    <row r="236" spans="1:1024" x14ac:dyDescent="0.25">
      <c r="A236" s="103"/>
      <c r="B236" s="104"/>
      <c r="D236" s="101"/>
      <c r="E236" s="102"/>
      <c r="F236" s="102"/>
      <c r="G236" s="102"/>
      <c r="H236" s="102"/>
      <c r="I236" s="102"/>
      <c r="J236" s="102"/>
    </row>
    <row r="237" spans="1:1024" x14ac:dyDescent="0.25">
      <c r="A237" s="103"/>
      <c r="B237" s="104"/>
      <c r="D237" s="101"/>
      <c r="E237" s="102"/>
      <c r="F237" s="102"/>
      <c r="G237" s="102"/>
      <c r="H237" s="102"/>
      <c r="I237" s="102"/>
      <c r="J237" s="102"/>
    </row>
    <row r="238" spans="1:1024" x14ac:dyDescent="0.25">
      <c r="A238" s="103"/>
      <c r="B238" s="104"/>
      <c r="D238" s="101"/>
      <c r="E238" s="102"/>
      <c r="F238" s="102"/>
      <c r="G238" s="102"/>
      <c r="H238" s="102"/>
      <c r="I238" s="102"/>
      <c r="J238" s="102"/>
    </row>
    <row r="239" spans="1:1024" x14ac:dyDescent="0.25">
      <c r="A239" s="103"/>
      <c r="B239" s="104"/>
      <c r="D239" s="101"/>
      <c r="E239" s="102"/>
      <c r="F239" s="102"/>
      <c r="G239" s="102"/>
      <c r="H239" s="102"/>
      <c r="I239" s="102"/>
      <c r="J239" s="102"/>
    </row>
    <row r="240" spans="1:1024" x14ac:dyDescent="0.25">
      <c r="A240" s="103"/>
      <c r="B240" s="104"/>
      <c r="D240" s="101"/>
      <c r="E240" s="102"/>
      <c r="F240" s="102"/>
      <c r="G240" s="102"/>
      <c r="H240" s="102"/>
      <c r="I240" s="102"/>
      <c r="J240" s="102"/>
    </row>
    <row r="241" spans="1:10" x14ac:dyDescent="0.25">
      <c r="A241" s="103"/>
      <c r="B241" s="104"/>
      <c r="D241" s="101"/>
      <c r="E241" s="102"/>
      <c r="F241" s="102"/>
      <c r="G241" s="102"/>
      <c r="H241" s="102"/>
      <c r="I241" s="102"/>
      <c r="J241" s="102"/>
    </row>
    <row r="242" spans="1:10" x14ac:dyDescent="0.25">
      <c r="A242" s="103"/>
      <c r="B242" s="104"/>
      <c r="D242" s="101"/>
      <c r="E242" s="102"/>
      <c r="F242" s="102"/>
      <c r="G242" s="102"/>
      <c r="H242" s="102"/>
      <c r="I242" s="102"/>
      <c r="J242" s="102"/>
    </row>
    <row r="243" spans="1:10" x14ac:dyDescent="0.25">
      <c r="A243" s="103"/>
      <c r="B243" s="104"/>
      <c r="D243" s="101"/>
      <c r="E243" s="102"/>
      <c r="F243" s="102"/>
      <c r="G243" s="102"/>
      <c r="H243" s="102"/>
      <c r="I243" s="102"/>
      <c r="J243" s="102"/>
    </row>
    <row r="244" spans="1:10" x14ac:dyDescent="0.25">
      <c r="A244" s="103"/>
      <c r="B244" s="104"/>
      <c r="D244" s="101"/>
      <c r="E244" s="102"/>
      <c r="F244" s="102"/>
      <c r="G244" s="102"/>
      <c r="H244" s="102"/>
      <c r="I244" s="102"/>
      <c r="J244" s="102"/>
    </row>
    <row r="245" spans="1:10" x14ac:dyDescent="0.25">
      <c r="A245" s="103"/>
      <c r="B245" s="104"/>
      <c r="D245" s="101"/>
      <c r="E245" s="102"/>
      <c r="F245" s="102"/>
      <c r="G245" s="102"/>
      <c r="H245" s="102"/>
      <c r="I245" s="102"/>
      <c r="J245" s="102"/>
    </row>
    <row r="246" spans="1:10" x14ac:dyDescent="0.25">
      <c r="A246" s="103"/>
      <c r="B246" s="104"/>
      <c r="D246" s="101"/>
      <c r="E246" s="102"/>
      <c r="F246" s="102"/>
      <c r="G246" s="102"/>
      <c r="H246" s="102"/>
      <c r="I246" s="102"/>
      <c r="J246" s="102"/>
    </row>
    <row r="247" spans="1:10" x14ac:dyDescent="0.25">
      <c r="A247" s="103"/>
      <c r="B247" s="104"/>
      <c r="D247" s="101"/>
      <c r="E247" s="102"/>
      <c r="F247" s="102"/>
      <c r="G247" s="102"/>
      <c r="H247" s="102"/>
      <c r="I247" s="102"/>
      <c r="J247" s="102"/>
    </row>
    <row r="248" spans="1:10" x14ac:dyDescent="0.25">
      <c r="A248" s="103"/>
      <c r="B248" s="104"/>
      <c r="D248" s="101"/>
      <c r="E248" s="102"/>
      <c r="F248" s="102"/>
      <c r="G248" s="102"/>
      <c r="H248" s="102"/>
      <c r="I248" s="102"/>
      <c r="J248" s="102"/>
    </row>
    <row r="249" spans="1:10" x14ac:dyDescent="0.25">
      <c r="A249" s="103"/>
      <c r="B249" s="104"/>
      <c r="D249" s="101"/>
      <c r="E249" s="102"/>
      <c r="F249" s="102"/>
      <c r="G249" s="102"/>
      <c r="H249" s="102"/>
      <c r="I249" s="102"/>
      <c r="J249" s="102"/>
    </row>
    <row r="250" spans="1:10" x14ac:dyDescent="0.25">
      <c r="A250" s="103"/>
      <c r="B250" s="104"/>
      <c r="D250" s="101"/>
      <c r="E250" s="102"/>
      <c r="F250" s="102"/>
      <c r="G250" s="102"/>
      <c r="H250" s="102"/>
      <c r="I250" s="102"/>
      <c r="J250" s="102"/>
    </row>
    <row r="251" spans="1:10" x14ac:dyDescent="0.25">
      <c r="A251" s="103"/>
      <c r="B251" s="104"/>
      <c r="D251" s="101"/>
      <c r="E251" s="102"/>
      <c r="F251" s="102"/>
      <c r="G251" s="102"/>
      <c r="H251" s="102"/>
      <c r="I251" s="102"/>
      <c r="J251" s="102"/>
    </row>
    <row r="252" spans="1:10" x14ac:dyDescent="0.25">
      <c r="A252" s="103"/>
      <c r="B252" s="104"/>
      <c r="D252" s="101"/>
      <c r="E252" s="102"/>
      <c r="F252" s="102"/>
      <c r="G252" s="102"/>
      <c r="H252" s="102"/>
      <c r="I252" s="102"/>
      <c r="J252" s="102"/>
    </row>
    <row r="253" spans="1:10" x14ac:dyDescent="0.25">
      <c r="A253" s="103"/>
      <c r="B253" s="104"/>
      <c r="D253" s="101"/>
      <c r="E253" s="102"/>
      <c r="F253" s="102"/>
      <c r="G253" s="102"/>
      <c r="H253" s="102"/>
      <c r="I253" s="102"/>
      <c r="J253" s="102"/>
    </row>
    <row r="254" spans="1:10" x14ac:dyDescent="0.25">
      <c r="A254" s="103"/>
      <c r="B254" s="104"/>
      <c r="D254" s="101"/>
      <c r="E254" s="102"/>
      <c r="F254" s="102"/>
      <c r="G254" s="102"/>
      <c r="H254" s="102"/>
      <c r="I254" s="102"/>
      <c r="J254" s="102"/>
    </row>
    <row r="255" spans="1:10" x14ac:dyDescent="0.25">
      <c r="A255" s="103"/>
      <c r="B255" s="104"/>
      <c r="D255" s="101"/>
      <c r="E255" s="102"/>
      <c r="F255" s="102"/>
      <c r="G255" s="102"/>
      <c r="H255" s="102"/>
      <c r="I255" s="102"/>
      <c r="J255" s="102"/>
    </row>
    <row r="256" spans="1:10" x14ac:dyDescent="0.25">
      <c r="A256" s="103"/>
      <c r="B256" s="104"/>
      <c r="D256" s="101"/>
      <c r="E256" s="102"/>
      <c r="F256" s="102"/>
      <c r="G256" s="102"/>
      <c r="H256" s="102"/>
      <c r="I256" s="102"/>
      <c r="J256" s="102"/>
    </row>
    <row r="257" spans="1:10" x14ac:dyDescent="0.25">
      <c r="A257" s="103"/>
      <c r="B257" s="104"/>
      <c r="D257" s="101"/>
      <c r="E257" s="102"/>
      <c r="F257" s="102"/>
      <c r="G257" s="102"/>
      <c r="H257" s="102"/>
      <c r="I257" s="102"/>
      <c r="J257" s="102"/>
    </row>
    <row r="258" spans="1:10" x14ac:dyDescent="0.25">
      <c r="A258" s="103"/>
      <c r="B258" s="104"/>
      <c r="D258" s="101"/>
      <c r="E258" s="102"/>
      <c r="F258" s="102"/>
      <c r="G258" s="102"/>
      <c r="H258" s="102"/>
      <c r="I258" s="102"/>
      <c r="J258" s="102"/>
    </row>
    <row r="259" spans="1:10" x14ac:dyDescent="0.25">
      <c r="A259" s="103"/>
      <c r="B259" s="104"/>
      <c r="D259" s="101"/>
      <c r="E259" s="102"/>
      <c r="F259" s="102"/>
      <c r="G259" s="102"/>
      <c r="H259" s="102"/>
      <c r="I259" s="102"/>
      <c r="J259" s="102"/>
    </row>
    <row r="260" spans="1:10" x14ac:dyDescent="0.25">
      <c r="A260" s="103"/>
      <c r="B260" s="104"/>
      <c r="D260" s="101"/>
      <c r="E260" s="102"/>
      <c r="F260" s="102"/>
      <c r="G260" s="102"/>
      <c r="H260" s="102"/>
      <c r="I260" s="102"/>
      <c r="J260" s="102"/>
    </row>
    <row r="261" spans="1:10" x14ac:dyDescent="0.25">
      <c r="A261" s="103"/>
      <c r="B261" s="104"/>
      <c r="D261" s="101"/>
      <c r="E261" s="102"/>
      <c r="F261" s="102"/>
      <c r="G261" s="102"/>
      <c r="H261" s="102"/>
      <c r="I261" s="102"/>
      <c r="J261" s="102"/>
    </row>
    <row r="262" spans="1:10" x14ac:dyDescent="0.25">
      <c r="A262" s="103"/>
      <c r="B262" s="104"/>
      <c r="D262" s="101"/>
      <c r="E262" s="102"/>
      <c r="F262" s="102"/>
      <c r="G262" s="102"/>
      <c r="H262" s="102"/>
      <c r="I262" s="102"/>
      <c r="J262" s="102"/>
    </row>
    <row r="263" spans="1:10" x14ac:dyDescent="0.25">
      <c r="A263" s="103"/>
      <c r="B263" s="104"/>
      <c r="D263" s="101"/>
      <c r="E263" s="102"/>
      <c r="F263" s="102"/>
      <c r="G263" s="102"/>
      <c r="H263" s="102"/>
      <c r="I263" s="102"/>
      <c r="J263" s="102"/>
    </row>
    <row r="264" spans="1:10" x14ac:dyDescent="0.25">
      <c r="A264" s="103"/>
      <c r="B264" s="104"/>
      <c r="D264" s="101"/>
      <c r="E264" s="102"/>
      <c r="F264" s="102"/>
      <c r="G264" s="102"/>
      <c r="H264" s="102"/>
      <c r="I264" s="102"/>
      <c r="J264" s="102"/>
    </row>
    <row r="265" spans="1:10" x14ac:dyDescent="0.25">
      <c r="A265" s="103"/>
      <c r="B265" s="104"/>
      <c r="D265" s="101"/>
      <c r="E265" s="102"/>
      <c r="F265" s="102"/>
      <c r="G265" s="102"/>
      <c r="H265" s="102"/>
      <c r="I265" s="102"/>
      <c r="J265" s="102"/>
    </row>
    <row r="266" spans="1:10" x14ac:dyDescent="0.25">
      <c r="A266" s="103"/>
      <c r="B266" s="104"/>
      <c r="D266" s="101"/>
      <c r="E266" s="102"/>
      <c r="F266" s="102"/>
      <c r="G266" s="102"/>
      <c r="H266" s="102"/>
      <c r="I266" s="102"/>
      <c r="J266" s="102"/>
    </row>
    <row r="267" spans="1:10" x14ac:dyDescent="0.25">
      <c r="A267" s="105"/>
      <c r="B267" s="104"/>
    </row>
    <row r="268" spans="1:10" x14ac:dyDescent="0.25">
      <c r="A268" s="105"/>
      <c r="B268" s="104"/>
    </row>
    <row r="269" spans="1:10" x14ac:dyDescent="0.25">
      <c r="A269" s="105"/>
      <c r="B269" s="104"/>
    </row>
    <row r="270" spans="1:10" x14ac:dyDescent="0.25">
      <c r="A270" s="105"/>
      <c r="B270" s="104"/>
    </row>
    <row r="271" spans="1:10" x14ac:dyDescent="0.25">
      <c r="A271" s="105"/>
      <c r="B271" s="104"/>
    </row>
    <row r="272" spans="1:10" x14ac:dyDescent="0.25">
      <c r="A272" s="105"/>
      <c r="B272" s="104"/>
    </row>
    <row r="273" spans="1:2" x14ac:dyDescent="0.25">
      <c r="A273" s="105"/>
      <c r="B273" s="104"/>
    </row>
    <row r="274" spans="1:2" x14ac:dyDescent="0.25">
      <c r="A274" s="105"/>
      <c r="B274" s="104"/>
    </row>
    <row r="275" spans="1:2" x14ac:dyDescent="0.25">
      <c r="A275" s="105"/>
      <c r="B275" s="104"/>
    </row>
    <row r="276" spans="1:2" x14ac:dyDescent="0.25">
      <c r="A276" s="105"/>
      <c r="B276" s="104"/>
    </row>
    <row r="277" spans="1:2" x14ac:dyDescent="0.25">
      <c r="A277" s="105"/>
      <c r="B277" s="104"/>
    </row>
    <row r="278" spans="1:2" x14ac:dyDescent="0.25">
      <c r="A278" s="105"/>
      <c r="B278" s="104"/>
    </row>
    <row r="279" spans="1:2" x14ac:dyDescent="0.25">
      <c r="A279" s="105"/>
      <c r="B279" s="104"/>
    </row>
    <row r="280" spans="1:2" x14ac:dyDescent="0.25">
      <c r="A280" s="105"/>
      <c r="B280" s="104"/>
    </row>
    <row r="281" spans="1:2" x14ac:dyDescent="0.25">
      <c r="A281" s="105"/>
      <c r="B281" s="104"/>
    </row>
    <row r="282" spans="1:2" x14ac:dyDescent="0.25">
      <c r="A282" s="105"/>
      <c r="B282" s="104"/>
    </row>
    <row r="283" spans="1:2" x14ac:dyDescent="0.25">
      <c r="A283" s="105"/>
      <c r="B283" s="104"/>
    </row>
    <row r="284" spans="1:2" x14ac:dyDescent="0.25">
      <c r="A284" s="105"/>
      <c r="B284" s="104"/>
    </row>
    <row r="285" spans="1:2" x14ac:dyDescent="0.25">
      <c r="A285" s="105"/>
      <c r="B285" s="104"/>
    </row>
    <row r="286" spans="1:2" x14ac:dyDescent="0.25">
      <c r="A286" s="105"/>
      <c r="B286" s="104"/>
    </row>
    <row r="287" spans="1:2" x14ac:dyDescent="0.25">
      <c r="A287" s="105"/>
      <c r="B287" s="104"/>
    </row>
    <row r="288" spans="1:2" x14ac:dyDescent="0.25">
      <c r="A288" s="105"/>
      <c r="B288" s="104"/>
    </row>
    <row r="289" spans="1:2" x14ac:dyDescent="0.25">
      <c r="A289" s="105"/>
      <c r="B289" s="104"/>
    </row>
    <row r="290" spans="1:2" x14ac:dyDescent="0.25">
      <c r="A290" s="105"/>
      <c r="B290" s="104"/>
    </row>
    <row r="291" spans="1:2" x14ac:dyDescent="0.25">
      <c r="A291" s="105"/>
      <c r="B291" s="104"/>
    </row>
    <row r="292" spans="1:2" x14ac:dyDescent="0.25">
      <c r="A292" s="105"/>
      <c r="B292" s="104"/>
    </row>
    <row r="293" spans="1:2" x14ac:dyDescent="0.25">
      <c r="A293" s="105"/>
      <c r="B293" s="104"/>
    </row>
    <row r="294" spans="1:2" x14ac:dyDescent="0.25">
      <c r="A294" s="105"/>
      <c r="B294" s="104"/>
    </row>
    <row r="295" spans="1:2" x14ac:dyDescent="0.25">
      <c r="A295" s="105"/>
      <c r="B295" s="104"/>
    </row>
    <row r="296" spans="1:2" x14ac:dyDescent="0.25">
      <c r="A296" s="105"/>
      <c r="B296" s="104"/>
    </row>
    <row r="297" spans="1:2" x14ac:dyDescent="0.25">
      <c r="A297" s="105"/>
      <c r="B297" s="104"/>
    </row>
    <row r="298" spans="1:2" x14ac:dyDescent="0.25">
      <c r="A298" s="105"/>
      <c r="B298" s="104"/>
    </row>
    <row r="299" spans="1:2" x14ac:dyDescent="0.25">
      <c r="A299" s="105"/>
      <c r="B299" s="104"/>
    </row>
    <row r="300" spans="1:2" x14ac:dyDescent="0.25">
      <c r="A300" s="105"/>
      <c r="B300" s="104"/>
    </row>
    <row r="301" spans="1:2" x14ac:dyDescent="0.25">
      <c r="A301" s="105"/>
      <c r="B301" s="104"/>
    </row>
    <row r="302" spans="1:2" x14ac:dyDescent="0.25">
      <c r="A302" s="105"/>
      <c r="B302" s="104"/>
    </row>
    <row r="303" spans="1:2" x14ac:dyDescent="0.25">
      <c r="A303" s="105"/>
      <c r="B303" s="104"/>
    </row>
    <row r="304" spans="1:2" x14ac:dyDescent="0.25">
      <c r="A304" s="105"/>
      <c r="B304" s="104"/>
    </row>
    <row r="305" spans="1:2" x14ac:dyDescent="0.25">
      <c r="A305" s="105"/>
      <c r="B305" s="104"/>
    </row>
    <row r="306" spans="1:2" x14ac:dyDescent="0.25">
      <c r="A306" s="105"/>
      <c r="B306" s="104"/>
    </row>
    <row r="307" spans="1:2" x14ac:dyDescent="0.25">
      <c r="A307" s="105"/>
      <c r="B307" s="104"/>
    </row>
    <row r="308" spans="1:2" x14ac:dyDescent="0.25">
      <c r="A308" s="105"/>
      <c r="B308" s="104"/>
    </row>
    <row r="309" spans="1:2" x14ac:dyDescent="0.25">
      <c r="A309" s="105"/>
      <c r="B309" s="104"/>
    </row>
    <row r="310" spans="1:2" x14ac:dyDescent="0.25">
      <c r="A310" s="105"/>
      <c r="B310" s="104"/>
    </row>
    <row r="311" spans="1:2" x14ac:dyDescent="0.25">
      <c r="A311" s="105"/>
      <c r="B311" s="104"/>
    </row>
    <row r="312" spans="1:2" x14ac:dyDescent="0.25">
      <c r="A312" s="105"/>
      <c r="B312" s="104"/>
    </row>
    <row r="313" spans="1:2" x14ac:dyDescent="0.25">
      <c r="A313" s="105"/>
      <c r="B313" s="104"/>
    </row>
    <row r="314" spans="1:2" x14ac:dyDescent="0.25">
      <c r="A314" s="105"/>
      <c r="B314" s="104"/>
    </row>
    <row r="315" spans="1:2" x14ac:dyDescent="0.25">
      <c r="A315" s="105"/>
      <c r="B315" s="104"/>
    </row>
    <row r="316" spans="1:2" x14ac:dyDescent="0.25">
      <c r="A316" s="105"/>
      <c r="B316" s="104"/>
    </row>
    <row r="317" spans="1:2" x14ac:dyDescent="0.25">
      <c r="A317" s="105"/>
      <c r="B317" s="104"/>
    </row>
    <row r="318" spans="1:2" x14ac:dyDescent="0.25">
      <c r="A318" s="105"/>
      <c r="B318" s="104"/>
    </row>
    <row r="319" spans="1:2" x14ac:dyDescent="0.25">
      <c r="A319" s="105"/>
      <c r="B319" s="104"/>
    </row>
    <row r="320" spans="1:2" x14ac:dyDescent="0.25">
      <c r="A320" s="105"/>
      <c r="B320" s="104"/>
    </row>
    <row r="321" spans="1:2" x14ac:dyDescent="0.25">
      <c r="A321" s="105"/>
      <c r="B321" s="104"/>
    </row>
    <row r="322" spans="1:2" x14ac:dyDescent="0.25">
      <c r="A322" s="105"/>
      <c r="B322" s="104"/>
    </row>
    <row r="323" spans="1:2" x14ac:dyDescent="0.25">
      <c r="A323" s="105"/>
      <c r="B323" s="104"/>
    </row>
    <row r="324" spans="1:2" x14ac:dyDescent="0.25">
      <c r="A324" s="105"/>
      <c r="B324" s="104"/>
    </row>
    <row r="325" spans="1:2" x14ac:dyDescent="0.25">
      <c r="A325" s="105"/>
      <c r="B325" s="104"/>
    </row>
    <row r="326" spans="1:2" x14ac:dyDescent="0.25">
      <c r="A326" s="105"/>
      <c r="B326" s="104"/>
    </row>
    <row r="327" spans="1:2" x14ac:dyDescent="0.25">
      <c r="A327" s="105"/>
      <c r="B327" s="104"/>
    </row>
    <row r="328" spans="1:2" x14ac:dyDescent="0.25">
      <c r="A328" s="105"/>
      <c r="B328" s="104"/>
    </row>
    <row r="329" spans="1:2" x14ac:dyDescent="0.25">
      <c r="A329" s="105"/>
      <c r="B329" s="104"/>
    </row>
    <row r="330" spans="1:2" x14ac:dyDescent="0.25">
      <c r="A330" s="105"/>
      <c r="B330" s="104"/>
    </row>
    <row r="331" spans="1:2" x14ac:dyDescent="0.25">
      <c r="A331" s="105"/>
      <c r="B331" s="104"/>
    </row>
    <row r="332" spans="1:2" x14ac:dyDescent="0.25">
      <c r="A332" s="105"/>
      <c r="B332" s="104"/>
    </row>
    <row r="333" spans="1:2" x14ac:dyDescent="0.25">
      <c r="A333" s="105"/>
      <c r="B333" s="104"/>
    </row>
    <row r="334" spans="1:2" x14ac:dyDescent="0.25">
      <c r="A334" s="105"/>
      <c r="B334" s="104"/>
    </row>
    <row r="335" spans="1:2" x14ac:dyDescent="0.25">
      <c r="A335" s="105"/>
      <c r="B335" s="104"/>
    </row>
    <row r="336" spans="1:2" x14ac:dyDescent="0.25">
      <c r="A336" s="105"/>
      <c r="B336" s="104"/>
    </row>
    <row r="337" spans="1:2" x14ac:dyDescent="0.25">
      <c r="A337" s="105"/>
      <c r="B337" s="104"/>
    </row>
    <row r="338" spans="1:2" x14ac:dyDescent="0.25">
      <c r="A338" s="105"/>
      <c r="B338" s="104"/>
    </row>
    <row r="339" spans="1:2" x14ac:dyDescent="0.25">
      <c r="A339" s="105"/>
      <c r="B339" s="104"/>
    </row>
    <row r="340" spans="1:2" x14ac:dyDescent="0.25">
      <c r="A340" s="105"/>
      <c r="B340" s="104"/>
    </row>
    <row r="341" spans="1:2" x14ac:dyDescent="0.25">
      <c r="A341" s="105"/>
      <c r="B341" s="104"/>
    </row>
    <row r="342" spans="1:2" x14ac:dyDescent="0.25">
      <c r="A342" s="105"/>
      <c r="B342" s="104"/>
    </row>
    <row r="343" spans="1:2" x14ac:dyDescent="0.25">
      <c r="A343" s="105"/>
      <c r="B343" s="104"/>
    </row>
    <row r="344" spans="1:2" x14ac:dyDescent="0.25">
      <c r="A344" s="105"/>
      <c r="B344" s="104"/>
    </row>
    <row r="345" spans="1:2" x14ac:dyDescent="0.25">
      <c r="A345" s="105"/>
      <c r="B345" s="104"/>
    </row>
    <row r="346" spans="1:2" x14ac:dyDescent="0.25">
      <c r="A346" s="105"/>
      <c r="B346" s="104"/>
    </row>
    <row r="347" spans="1:2" x14ac:dyDescent="0.25">
      <c r="A347" s="105"/>
      <c r="B347" s="104"/>
    </row>
    <row r="348" spans="1:2" x14ac:dyDescent="0.25">
      <c r="A348" s="105"/>
      <c r="B348" s="104"/>
    </row>
    <row r="349" spans="1:2" x14ac:dyDescent="0.25">
      <c r="A349" s="105"/>
      <c r="B349" s="104"/>
    </row>
    <row r="350" spans="1:2" x14ac:dyDescent="0.25">
      <c r="A350" s="105"/>
      <c r="B350" s="104"/>
    </row>
    <row r="351" spans="1:2" x14ac:dyDescent="0.25">
      <c r="A351" s="105"/>
      <c r="B351" s="104"/>
    </row>
    <row r="352" spans="1:2" x14ac:dyDescent="0.25">
      <c r="A352" s="105"/>
      <c r="B352" s="104"/>
    </row>
    <row r="353" spans="1:2" x14ac:dyDescent="0.25">
      <c r="A353" s="105"/>
      <c r="B353" s="104"/>
    </row>
    <row r="354" spans="1:2" x14ac:dyDescent="0.25">
      <c r="A354" s="105"/>
      <c r="B354" s="104"/>
    </row>
    <row r="355" spans="1:2" x14ac:dyDescent="0.25">
      <c r="A355" s="105"/>
      <c r="B355" s="104"/>
    </row>
    <row r="356" spans="1:2" x14ac:dyDescent="0.25">
      <c r="A356" s="105"/>
      <c r="B356" s="104"/>
    </row>
    <row r="357" spans="1:2" x14ac:dyDescent="0.25">
      <c r="A357" s="105"/>
      <c r="B357" s="104"/>
    </row>
    <row r="358" spans="1:2" x14ac:dyDescent="0.25">
      <c r="A358" s="105"/>
      <c r="B358" s="104"/>
    </row>
    <row r="359" spans="1:2" x14ac:dyDescent="0.25">
      <c r="A359" s="105"/>
      <c r="B359" s="104"/>
    </row>
    <row r="360" spans="1:2" x14ac:dyDescent="0.25">
      <c r="A360" s="105"/>
      <c r="B360" s="104"/>
    </row>
    <row r="361" spans="1:2" x14ac:dyDescent="0.25">
      <c r="A361" s="105"/>
      <c r="B361" s="104"/>
    </row>
    <row r="362" spans="1:2" x14ac:dyDescent="0.25">
      <c r="A362" s="105"/>
      <c r="B362" s="104"/>
    </row>
    <row r="363" spans="1:2" x14ac:dyDescent="0.25">
      <c r="A363" s="105"/>
      <c r="B363" s="104"/>
    </row>
    <row r="364" spans="1:2" x14ac:dyDescent="0.25">
      <c r="A364" s="105"/>
      <c r="B364" s="104"/>
    </row>
    <row r="365" spans="1:2" x14ac:dyDescent="0.25">
      <c r="A365" s="105"/>
      <c r="B365" s="104"/>
    </row>
    <row r="366" spans="1:2" x14ac:dyDescent="0.25">
      <c r="A366" s="105"/>
      <c r="B366" s="104"/>
    </row>
    <row r="367" spans="1:2" x14ac:dyDescent="0.25">
      <c r="A367" s="105"/>
      <c r="B367" s="104"/>
    </row>
    <row r="368" spans="1:2" x14ac:dyDescent="0.25">
      <c r="A368" s="105"/>
      <c r="B368" s="104"/>
    </row>
    <row r="369" spans="1:2" x14ac:dyDescent="0.25">
      <c r="A369" s="105"/>
      <c r="B369" s="104"/>
    </row>
    <row r="370" spans="1:2" x14ac:dyDescent="0.25">
      <c r="A370" s="105"/>
      <c r="B370" s="104"/>
    </row>
    <row r="371" spans="1:2" x14ac:dyDescent="0.25">
      <c r="A371" s="105"/>
      <c r="B371" s="104"/>
    </row>
    <row r="372" spans="1:2" x14ac:dyDescent="0.25">
      <c r="A372" s="105"/>
      <c r="B372" s="104"/>
    </row>
    <row r="373" spans="1:2" x14ac:dyDescent="0.25">
      <c r="A373" s="105"/>
      <c r="B373" s="104"/>
    </row>
    <row r="374" spans="1:2" x14ac:dyDescent="0.25">
      <c r="A374" s="105"/>
      <c r="B374" s="104"/>
    </row>
    <row r="375" spans="1:2" x14ac:dyDescent="0.25">
      <c r="A375" s="105"/>
      <c r="B375" s="104"/>
    </row>
    <row r="376" spans="1:2" x14ac:dyDescent="0.25">
      <c r="A376" s="105"/>
      <c r="B376" s="104"/>
    </row>
    <row r="377" spans="1:2" x14ac:dyDescent="0.25">
      <c r="A377" s="105"/>
      <c r="B377" s="104"/>
    </row>
    <row r="378" spans="1:2" x14ac:dyDescent="0.25">
      <c r="A378" s="105"/>
      <c r="B378" s="104"/>
    </row>
    <row r="379" spans="1:2" x14ac:dyDescent="0.25">
      <c r="A379" s="105"/>
      <c r="B379" s="104"/>
    </row>
    <row r="380" spans="1:2" x14ac:dyDescent="0.25">
      <c r="A380" s="105"/>
      <c r="B380" s="104"/>
    </row>
    <row r="381" spans="1:2" x14ac:dyDescent="0.25">
      <c r="A381" s="105"/>
      <c r="B381" s="104"/>
    </row>
    <row r="382" spans="1:2" x14ac:dyDescent="0.25">
      <c r="A382" s="105"/>
      <c r="B382" s="104"/>
    </row>
    <row r="383" spans="1:2" x14ac:dyDescent="0.25">
      <c r="A383" s="105"/>
      <c r="B383" s="104"/>
    </row>
    <row r="384" spans="1:2" x14ac:dyDescent="0.25">
      <c r="A384" s="105"/>
      <c r="B384" s="104"/>
    </row>
    <row r="385" spans="1:2" x14ac:dyDescent="0.25">
      <c r="A385" s="105"/>
      <c r="B385" s="104"/>
    </row>
    <row r="386" spans="1:2" x14ac:dyDescent="0.25">
      <c r="A386" s="105"/>
      <c r="B386" s="104"/>
    </row>
    <row r="387" spans="1:2" x14ac:dyDescent="0.25">
      <c r="A387" s="105"/>
      <c r="B387" s="104"/>
    </row>
    <row r="388" spans="1:2" x14ac:dyDescent="0.25">
      <c r="A388" s="105"/>
      <c r="B388" s="104"/>
    </row>
    <row r="389" spans="1:2" x14ac:dyDescent="0.25">
      <c r="A389" s="105"/>
      <c r="B389" s="104"/>
    </row>
    <row r="390" spans="1:2" x14ac:dyDescent="0.25">
      <c r="A390" s="105"/>
      <c r="B390" s="104"/>
    </row>
    <row r="391" spans="1:2" x14ac:dyDescent="0.25">
      <c r="A391" s="105"/>
      <c r="B391" s="104"/>
    </row>
    <row r="392" spans="1:2" x14ac:dyDescent="0.25">
      <c r="A392" s="105"/>
      <c r="B392" s="104"/>
    </row>
    <row r="393" spans="1:2" x14ac:dyDescent="0.25">
      <c r="A393" s="105"/>
      <c r="B393" s="104"/>
    </row>
    <row r="394" spans="1:2" x14ac:dyDescent="0.25">
      <c r="A394" s="105"/>
      <c r="B394" s="104"/>
    </row>
    <row r="395" spans="1:2" x14ac:dyDescent="0.25">
      <c r="A395" s="105"/>
      <c r="B395" s="104"/>
    </row>
    <row r="396" spans="1:2" x14ac:dyDescent="0.25">
      <c r="A396" s="105"/>
      <c r="B396" s="104"/>
    </row>
    <row r="397" spans="1:2" x14ac:dyDescent="0.25">
      <c r="A397" s="105"/>
      <c r="B397" s="104"/>
    </row>
    <row r="398" spans="1:2" x14ac:dyDescent="0.25">
      <c r="A398" s="105"/>
      <c r="B398" s="104"/>
    </row>
    <row r="399" spans="1:2" x14ac:dyDescent="0.25">
      <c r="A399" s="105"/>
      <c r="B399" s="104"/>
    </row>
    <row r="400" spans="1:2" x14ac:dyDescent="0.25">
      <c r="A400" s="105"/>
      <c r="B400" s="104"/>
    </row>
    <row r="401" spans="1:2" x14ac:dyDescent="0.25">
      <c r="A401" s="105"/>
      <c r="B401" s="104"/>
    </row>
    <row r="402" spans="1:2" x14ac:dyDescent="0.25">
      <c r="A402" s="105"/>
      <c r="B402" s="104"/>
    </row>
    <row r="403" spans="1:2" x14ac:dyDescent="0.25">
      <c r="A403" s="105"/>
      <c r="B403" s="104"/>
    </row>
    <row r="404" spans="1:2" x14ac:dyDescent="0.25">
      <c r="A404" s="105"/>
      <c r="B404" s="104"/>
    </row>
    <row r="405" spans="1:2" x14ac:dyDescent="0.25">
      <c r="A405" s="105"/>
      <c r="B405" s="104"/>
    </row>
    <row r="406" spans="1:2" x14ac:dyDescent="0.25">
      <c r="A406" s="105"/>
      <c r="B406" s="104"/>
    </row>
    <row r="407" spans="1:2" x14ac:dyDescent="0.25">
      <c r="A407" s="105"/>
      <c r="B407" s="104"/>
    </row>
    <row r="408" spans="1:2" x14ac:dyDescent="0.25">
      <c r="A408" s="105"/>
      <c r="B408" s="104"/>
    </row>
    <row r="409" spans="1:2" x14ac:dyDescent="0.25">
      <c r="A409" s="105"/>
      <c r="B409" s="104"/>
    </row>
    <row r="410" spans="1:2" x14ac:dyDescent="0.25">
      <c r="A410" s="105"/>
      <c r="B410" s="104"/>
    </row>
    <row r="411" spans="1:2" x14ac:dyDescent="0.25">
      <c r="A411" s="105"/>
      <c r="B411" s="104"/>
    </row>
    <row r="412" spans="1:2" x14ac:dyDescent="0.25">
      <c r="A412" s="105"/>
      <c r="B412" s="104"/>
    </row>
    <row r="413" spans="1:2" x14ac:dyDescent="0.25">
      <c r="A413" s="105"/>
      <c r="B413" s="104"/>
    </row>
    <row r="414" spans="1:2" x14ac:dyDescent="0.25">
      <c r="A414" s="105"/>
      <c r="B414" s="104"/>
    </row>
    <row r="415" spans="1:2" x14ac:dyDescent="0.25">
      <c r="A415" s="105"/>
      <c r="B415" s="104"/>
    </row>
    <row r="416" spans="1:2" x14ac:dyDescent="0.25">
      <c r="A416" s="105"/>
      <c r="B416" s="104"/>
    </row>
    <row r="417" spans="1:2" x14ac:dyDescent="0.25">
      <c r="A417" s="105"/>
      <c r="B417" s="104"/>
    </row>
    <row r="418" spans="1:2" x14ac:dyDescent="0.25">
      <c r="A418" s="105"/>
      <c r="B418" s="104"/>
    </row>
    <row r="419" spans="1:2" x14ac:dyDescent="0.25">
      <c r="A419" s="105"/>
      <c r="B419" s="104"/>
    </row>
    <row r="420" spans="1:2" x14ac:dyDescent="0.25">
      <c r="A420" s="105"/>
      <c r="B420" s="104"/>
    </row>
    <row r="421" spans="1:2" x14ac:dyDescent="0.25">
      <c r="A421" s="105"/>
      <c r="B421" s="104"/>
    </row>
    <row r="422" spans="1:2" x14ac:dyDescent="0.25">
      <c r="A422" s="105"/>
      <c r="B422" s="104"/>
    </row>
    <row r="423" spans="1:2" x14ac:dyDescent="0.25">
      <c r="A423" s="105"/>
      <c r="B423" s="104"/>
    </row>
    <row r="424" spans="1:2" x14ac:dyDescent="0.25">
      <c r="A424" s="105"/>
      <c r="B424" s="104"/>
    </row>
    <row r="425" spans="1:2" x14ac:dyDescent="0.25">
      <c r="A425" s="105"/>
      <c r="B425" s="104"/>
    </row>
    <row r="426" spans="1:2" x14ac:dyDescent="0.25">
      <c r="A426" s="105"/>
      <c r="B426" s="104"/>
    </row>
    <row r="427" spans="1:2" x14ac:dyDescent="0.25">
      <c r="A427" s="105"/>
      <c r="B427" s="104"/>
    </row>
    <row r="428" spans="1:2" x14ac:dyDescent="0.25">
      <c r="A428" s="105"/>
      <c r="B428" s="104"/>
    </row>
    <row r="429" spans="1:2" x14ac:dyDescent="0.25">
      <c r="A429" s="105"/>
      <c r="B429" s="104"/>
    </row>
    <row r="430" spans="1:2" x14ac:dyDescent="0.25">
      <c r="A430" s="105"/>
      <c r="B430" s="104"/>
    </row>
    <row r="431" spans="1:2" x14ac:dyDescent="0.25">
      <c r="A431" s="105"/>
      <c r="B431" s="104"/>
    </row>
    <row r="432" spans="1:2" x14ac:dyDescent="0.25">
      <c r="A432" s="105"/>
      <c r="B432" s="104"/>
    </row>
    <row r="433" spans="1:2" x14ac:dyDescent="0.25">
      <c r="A433" s="105"/>
      <c r="B433" s="104"/>
    </row>
  </sheetData>
  <mergeCells count="42">
    <mergeCell ref="I7:J7"/>
    <mergeCell ref="I8:J8"/>
    <mergeCell ref="I9:J9"/>
    <mergeCell ref="I10:J10"/>
    <mergeCell ref="I11:J11"/>
    <mergeCell ref="I12:J12"/>
    <mergeCell ref="B13:H13"/>
    <mergeCell ref="I13:K13"/>
    <mergeCell ref="B14:H14"/>
    <mergeCell ref="I14:J14"/>
    <mergeCell ref="B15:H15"/>
    <mergeCell ref="I15:J15"/>
    <mergeCell ref="B16:H16"/>
    <mergeCell ref="I16:J16"/>
    <mergeCell ref="B17:H17"/>
    <mergeCell ref="I17:J17"/>
    <mergeCell ref="B18:H18"/>
    <mergeCell ref="I18:J18"/>
    <mergeCell ref="B19:H19"/>
    <mergeCell ref="I19:J19"/>
    <mergeCell ref="B20:H20"/>
    <mergeCell ref="B21:H21"/>
    <mergeCell ref="B22:H22"/>
    <mergeCell ref="I22:J22"/>
    <mergeCell ref="B23:H23"/>
    <mergeCell ref="I23:J23"/>
    <mergeCell ref="B24:H24"/>
    <mergeCell ref="B25:H25"/>
    <mergeCell ref="A27:J27"/>
    <mergeCell ref="A29:A30"/>
    <mergeCell ref="B29:B30"/>
    <mergeCell ref="C29:C30"/>
    <mergeCell ref="D29:D30"/>
    <mergeCell ref="E29:E30"/>
    <mergeCell ref="F29:F30"/>
    <mergeCell ref="G29:J29"/>
    <mergeCell ref="H230:I230"/>
    <mergeCell ref="K29:K30"/>
    <mergeCell ref="D227:F227"/>
    <mergeCell ref="H227:J227"/>
    <mergeCell ref="A228:B228"/>
    <mergeCell ref="H228:J228"/>
  </mergeCells>
  <pageMargins left="0.70833333333333304" right="0.51180555555555496" top="0.234722222222222" bottom="0.64166666666666705" header="0.51180555555555496" footer="0.51180555555555496"/>
  <pageSetup paperSize="9" scale="5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 ФінПлану деталізований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184</cp:revision>
  <cp:lastPrinted>2024-12-10T10:26:15Z</cp:lastPrinted>
  <dcterms:created xsi:type="dcterms:W3CDTF">2006-09-16T00:00:00Z</dcterms:created>
  <dcterms:modified xsi:type="dcterms:W3CDTF">2024-12-17T11:40:37Z</dcterms:modified>
  <dc:language>uk-UA</dc:language>
</cp:coreProperties>
</file>