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1205"/>
  </bookViews>
  <sheets>
    <sheet name="річний план" sheetId="7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C32" i="7" l="1"/>
  <c r="D32" i="7" s="1"/>
  <c r="C31" i="7"/>
  <c r="D31" i="7" s="1"/>
  <c r="D27" i="7"/>
  <c r="D25" i="7" s="1"/>
  <c r="C25" i="7"/>
  <c r="C22" i="7"/>
  <c r="C21" i="7"/>
  <c r="D17" i="7"/>
  <c r="D22" i="7" s="1"/>
  <c r="D16" i="7"/>
  <c r="D15" i="7" s="1"/>
  <c r="C15" i="7"/>
  <c r="D30" i="7" l="1"/>
  <c r="C20" i="7"/>
  <c r="C30" i="7"/>
  <c r="D21" i="7"/>
  <c r="D20" i="7" s="1"/>
  <c r="E32" i="7" l="1"/>
  <c r="F32" i="7" s="1"/>
  <c r="E31" i="7"/>
  <c r="F27" i="7"/>
  <c r="E21" i="7"/>
  <c r="E22" i="7"/>
  <c r="F17" i="7"/>
  <c r="F22" i="7" s="1"/>
  <c r="F16" i="7"/>
  <c r="F21" i="7" s="1"/>
  <c r="H19" i="7"/>
  <c r="H18" i="7"/>
  <c r="H17" i="7"/>
  <c r="G19" i="7"/>
  <c r="G18" i="7"/>
  <c r="G23" i="7" s="1"/>
  <c r="G17" i="7"/>
  <c r="G15" i="7" s="1"/>
  <c r="F31" i="7" l="1"/>
  <c r="G21" i="7"/>
  <c r="G32" i="7"/>
  <c r="H32" i="7" l="1"/>
  <c r="H21" i="7" l="1"/>
  <c r="H24" i="7"/>
  <c r="H23" i="7"/>
  <c r="G24" i="7"/>
  <c r="G33" i="7"/>
  <c r="H22" i="7"/>
  <c r="G22" i="7"/>
  <c r="F30" i="7"/>
  <c r="E30" i="7"/>
  <c r="F25" i="7"/>
  <c r="E25" i="7"/>
  <c r="F20" i="7"/>
  <c r="E20" i="7"/>
  <c r="F15" i="7"/>
  <c r="E15" i="7"/>
  <c r="H34" i="7" l="1"/>
  <c r="H33" i="7"/>
  <c r="H27" i="7"/>
  <c r="H25" i="7" s="1"/>
  <c r="G34" i="7"/>
  <c r="G27" i="7"/>
  <c r="G25" i="7" s="1"/>
  <c r="H20" i="7"/>
  <c r="H31" i="7"/>
  <c r="G31" i="7"/>
  <c r="G20" i="7"/>
  <c r="H15" i="7"/>
  <c r="G30" i="7" l="1"/>
  <c r="H30" i="7"/>
</calcChain>
</file>

<file path=xl/sharedStrings.xml><?xml version="1.0" encoding="utf-8"?>
<sst xmlns="http://schemas.openxmlformats.org/spreadsheetml/2006/main" count="58" uniqueCount="42">
  <si>
    <t>№ з/п</t>
  </si>
  <si>
    <t>Показники</t>
  </si>
  <si>
    <t>тонн</t>
  </si>
  <si>
    <t>А</t>
  </si>
  <si>
    <t>Б</t>
  </si>
  <si>
    <t>1.1</t>
  </si>
  <si>
    <t>1.2</t>
  </si>
  <si>
    <t>2.1</t>
  </si>
  <si>
    <t>2.2</t>
  </si>
  <si>
    <t>3.1</t>
  </si>
  <si>
    <t>3.2</t>
  </si>
  <si>
    <t>1.3</t>
  </si>
  <si>
    <t>1.4</t>
  </si>
  <si>
    <t>3.3</t>
  </si>
  <si>
    <t>3.4</t>
  </si>
  <si>
    <t>Річний план</t>
  </si>
  <si>
    <t>Обсяг збирання побутових відходів, усього, зокрема:</t>
  </si>
  <si>
    <t xml:space="preserve">змішані </t>
  </si>
  <si>
    <t>роздільно зібрані</t>
  </si>
  <si>
    <t xml:space="preserve">великогабаритні </t>
  </si>
  <si>
    <t xml:space="preserve">ремонтні </t>
  </si>
  <si>
    <t>Обсяг перевезення побутових відходів, усього, зокрема:</t>
  </si>
  <si>
    <t>Обсяг побутових відходів, що підлягають відновленню, усього, зокрема:</t>
  </si>
  <si>
    <t xml:space="preserve">Річний план надання послуги з управління побутовими відходами </t>
  </si>
  <si>
    <t>2.3</t>
  </si>
  <si>
    <t>2.4</t>
  </si>
  <si>
    <t>4.1</t>
  </si>
  <si>
    <t>4.2</t>
  </si>
  <si>
    <t>4.3</t>
  </si>
  <si>
    <t>4.4</t>
  </si>
  <si>
    <t>мᶾ</t>
  </si>
  <si>
    <t>Рішення виконавчого комітету</t>
  </si>
  <si>
    <t>(орган місцевого самоврядування)</t>
  </si>
  <si>
    <t>Директор ТОВ "ЕКО-ПРИКАРПАТТЯ"                                                                                     Богдан КОЗАК</t>
  </si>
  <si>
    <t>ПОГОДЖЕНО:</t>
  </si>
  <si>
    <r>
      <t xml:space="preserve">Калуської міської ради </t>
    </r>
    <r>
      <rPr>
        <sz val="13"/>
        <color theme="1"/>
        <rFont val="Times New Roman"/>
        <family val="1"/>
        <charset val="204"/>
      </rPr>
      <t>_____</t>
    </r>
  </si>
  <si>
    <t>планований 2025 рік</t>
  </si>
  <si>
    <t>поточний 2024 рік</t>
  </si>
  <si>
    <t>попередній 2023 рік</t>
  </si>
  <si>
    <t>Обсяг побутових відходів, підлягає видаленню, усього, зокрема:</t>
  </si>
  <si>
    <t xml:space="preserve">ТОВ "ЕКО-ПРИКАРПАТТЯ" на 2025 рік </t>
  </si>
  <si>
    <t>29.11.2024 №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</si>
</sst>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2" borderId="0" xfId="1" applyFont="1" applyFill="1"/>
    <xf numFmtId="0" fontId="3" fillId="0" borderId="0" xfId="1" applyFont="1"/>
    <xf numFmtId="0" fontId="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3" fillId="0" borderId="0" xfId="1" applyNumberFormat="1" applyFont="1"/>
    <xf numFmtId="0" fontId="3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49" fontId="9" fillId="0" borderId="2" xfId="1" applyNumberFormat="1" applyFont="1" applyBorder="1" applyAlignment="1">
      <alignment horizontal="center"/>
    </xf>
    <xf numFmtId="4" fontId="9" fillId="2" borderId="2" xfId="1" applyNumberFormat="1" applyFont="1" applyFill="1" applyBorder="1" applyAlignment="1">
      <alignment vertical="center"/>
    </xf>
    <xf numFmtId="4" fontId="9" fillId="0" borderId="2" xfId="1" applyNumberFormat="1" applyFont="1" applyBorder="1" applyAlignment="1">
      <alignment vertical="center"/>
    </xf>
    <xf numFmtId="4" fontId="9" fillId="3" borderId="2" xfId="1" applyNumberFormat="1" applyFont="1" applyFill="1" applyBorder="1" applyAlignment="1">
      <alignment vertical="center"/>
    </xf>
    <xf numFmtId="0" fontId="9" fillId="0" borderId="2" xfId="1" applyFont="1" applyBorder="1" applyAlignment="1">
      <alignment vertical="center" wrapText="1"/>
    </xf>
    <xf numFmtId="0" fontId="9" fillId="3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1" applyFont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4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1c1e0b69-ec2e-4528-ac95-5b5076226cf4_&#1058;&#1040;&#1056;&#1048;&#1060;&#1048;.zip.cf4/&#1058;&#1040;&#1056;&#1048;&#1060;&#1048;/Tariff_Kalush_291024_wor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оненти_договори"/>
      <sheetName val="2. Обсяги_Норми"/>
      <sheetName val="1. Річний план_види"/>
      <sheetName val="не друкувати"/>
      <sheetName val="3; 4.1-4.3 Тариф"/>
      <sheetName val="6. інвестиційна програма"/>
      <sheetName val="5.1-5.3 Повна собіварт."/>
      <sheetName val="7.1-7.3 Прямі_23"/>
      <sheetName val="8. 91_ЗВВ"/>
      <sheetName val="9. 92_Адмін"/>
      <sheetName val="93_Збут"/>
      <sheetName val="12.1-12.3 Аморт_Ремонт"/>
      <sheetName val="10.-10.3 Матер_ПММ"/>
      <sheetName val="ТЗ_Паливо"/>
      <sheetName val="Мастила"/>
      <sheetName val="Шини "/>
      <sheetName val="Акумулят"/>
      <sheetName val="Запчаст та ремонт"/>
      <sheetName val="ТО та страховки"/>
      <sheetName val="спецодяг еко"/>
      <sheetName val="11.1-11.3 Витрати ОП "/>
      <sheetName val="Відом.Аморт.Зн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>
            <v>1075603.016536152</v>
          </cell>
        </row>
        <row r="17">
          <cell r="G17">
            <v>26015</v>
          </cell>
          <cell r="H17">
            <v>6739.4699999999993</v>
          </cell>
          <cell r="I17">
            <v>3744.15</v>
          </cell>
        </row>
        <row r="18">
          <cell r="G18">
            <v>4890.82</v>
          </cell>
          <cell r="H18">
            <v>1347.894</v>
          </cell>
          <cell r="I18">
            <v>2745.6975195000005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3" zoomScaleNormal="100" workbookViewId="0">
      <selection activeCell="A8" sqref="A8:H8"/>
    </sheetView>
  </sheetViews>
  <sheetFormatPr defaultRowHeight="16.5" x14ac:dyDescent="0.25"/>
  <cols>
    <col min="1" max="1" width="5.5703125" style="2" customWidth="1"/>
    <col min="2" max="2" width="26.140625" style="7" customWidth="1"/>
    <col min="3" max="3" width="12.28515625" style="1" customWidth="1"/>
    <col min="4" max="4" width="11.7109375" style="1" bestFit="1" customWidth="1"/>
    <col min="5" max="5" width="13" style="1" bestFit="1" customWidth="1"/>
    <col min="6" max="6" width="11.85546875" style="1" bestFit="1" customWidth="1"/>
    <col min="7" max="7" width="13" style="1" bestFit="1" customWidth="1"/>
    <col min="8" max="8" width="11.42578125" style="2" customWidth="1"/>
    <col min="9" max="10" width="8.28515625" style="2" customWidth="1"/>
    <col min="11" max="11" width="12.140625" style="2" customWidth="1"/>
    <col min="12" max="13" width="8.28515625" style="2" customWidth="1"/>
    <col min="14" max="253" width="9.140625" style="2"/>
    <col min="254" max="254" width="4.140625" style="2" customWidth="1"/>
    <col min="255" max="255" width="25.28515625" style="2" customWidth="1"/>
    <col min="256" max="269" width="8.28515625" style="2" customWidth="1"/>
    <col min="270" max="509" width="9.140625" style="2"/>
    <col min="510" max="510" width="4.140625" style="2" customWidth="1"/>
    <col min="511" max="511" width="25.28515625" style="2" customWidth="1"/>
    <col min="512" max="525" width="8.28515625" style="2" customWidth="1"/>
    <col min="526" max="765" width="9.140625" style="2"/>
    <col min="766" max="766" width="4.140625" style="2" customWidth="1"/>
    <col min="767" max="767" width="25.28515625" style="2" customWidth="1"/>
    <col min="768" max="781" width="8.28515625" style="2" customWidth="1"/>
    <col min="782" max="1021" width="9.140625" style="2"/>
    <col min="1022" max="1022" width="4.140625" style="2" customWidth="1"/>
    <col min="1023" max="1023" width="25.28515625" style="2" customWidth="1"/>
    <col min="1024" max="1037" width="8.28515625" style="2" customWidth="1"/>
    <col min="1038" max="1277" width="9.140625" style="2"/>
    <col min="1278" max="1278" width="4.140625" style="2" customWidth="1"/>
    <col min="1279" max="1279" width="25.28515625" style="2" customWidth="1"/>
    <col min="1280" max="1293" width="8.28515625" style="2" customWidth="1"/>
    <col min="1294" max="1533" width="9.140625" style="2"/>
    <col min="1534" max="1534" width="4.140625" style="2" customWidth="1"/>
    <col min="1535" max="1535" width="25.28515625" style="2" customWidth="1"/>
    <col min="1536" max="1549" width="8.28515625" style="2" customWidth="1"/>
    <col min="1550" max="1789" width="9.140625" style="2"/>
    <col min="1790" max="1790" width="4.140625" style="2" customWidth="1"/>
    <col min="1791" max="1791" width="25.28515625" style="2" customWidth="1"/>
    <col min="1792" max="1805" width="8.28515625" style="2" customWidth="1"/>
    <col min="1806" max="2045" width="9.140625" style="2"/>
    <col min="2046" max="2046" width="4.140625" style="2" customWidth="1"/>
    <col min="2047" max="2047" width="25.28515625" style="2" customWidth="1"/>
    <col min="2048" max="2061" width="8.28515625" style="2" customWidth="1"/>
    <col min="2062" max="2301" width="9.140625" style="2"/>
    <col min="2302" max="2302" width="4.140625" style="2" customWidth="1"/>
    <col min="2303" max="2303" width="25.28515625" style="2" customWidth="1"/>
    <col min="2304" max="2317" width="8.28515625" style="2" customWidth="1"/>
    <col min="2318" max="2557" width="9.140625" style="2"/>
    <col min="2558" max="2558" width="4.140625" style="2" customWidth="1"/>
    <col min="2559" max="2559" width="25.28515625" style="2" customWidth="1"/>
    <col min="2560" max="2573" width="8.28515625" style="2" customWidth="1"/>
    <col min="2574" max="2813" width="9.140625" style="2"/>
    <col min="2814" max="2814" width="4.140625" style="2" customWidth="1"/>
    <col min="2815" max="2815" width="25.28515625" style="2" customWidth="1"/>
    <col min="2816" max="2829" width="8.28515625" style="2" customWidth="1"/>
    <col min="2830" max="3069" width="9.140625" style="2"/>
    <col min="3070" max="3070" width="4.140625" style="2" customWidth="1"/>
    <col min="3071" max="3071" width="25.28515625" style="2" customWidth="1"/>
    <col min="3072" max="3085" width="8.28515625" style="2" customWidth="1"/>
    <col min="3086" max="3325" width="9.140625" style="2"/>
    <col min="3326" max="3326" width="4.140625" style="2" customWidth="1"/>
    <col min="3327" max="3327" width="25.28515625" style="2" customWidth="1"/>
    <col min="3328" max="3341" width="8.28515625" style="2" customWidth="1"/>
    <col min="3342" max="3581" width="9.140625" style="2"/>
    <col min="3582" max="3582" width="4.140625" style="2" customWidth="1"/>
    <col min="3583" max="3583" width="25.28515625" style="2" customWidth="1"/>
    <col min="3584" max="3597" width="8.28515625" style="2" customWidth="1"/>
    <col min="3598" max="3837" width="9.140625" style="2"/>
    <col min="3838" max="3838" width="4.140625" style="2" customWidth="1"/>
    <col min="3839" max="3839" width="25.28515625" style="2" customWidth="1"/>
    <col min="3840" max="3853" width="8.28515625" style="2" customWidth="1"/>
    <col min="3854" max="4093" width="9.140625" style="2"/>
    <col min="4094" max="4094" width="4.140625" style="2" customWidth="1"/>
    <col min="4095" max="4095" width="25.28515625" style="2" customWidth="1"/>
    <col min="4096" max="4109" width="8.28515625" style="2" customWidth="1"/>
    <col min="4110" max="4349" width="9.140625" style="2"/>
    <col min="4350" max="4350" width="4.140625" style="2" customWidth="1"/>
    <col min="4351" max="4351" width="25.28515625" style="2" customWidth="1"/>
    <col min="4352" max="4365" width="8.28515625" style="2" customWidth="1"/>
    <col min="4366" max="4605" width="9.140625" style="2"/>
    <col min="4606" max="4606" width="4.140625" style="2" customWidth="1"/>
    <col min="4607" max="4607" width="25.28515625" style="2" customWidth="1"/>
    <col min="4608" max="4621" width="8.28515625" style="2" customWidth="1"/>
    <col min="4622" max="4861" width="9.140625" style="2"/>
    <col min="4862" max="4862" width="4.140625" style="2" customWidth="1"/>
    <col min="4863" max="4863" width="25.28515625" style="2" customWidth="1"/>
    <col min="4864" max="4877" width="8.28515625" style="2" customWidth="1"/>
    <col min="4878" max="5117" width="9.140625" style="2"/>
    <col min="5118" max="5118" width="4.140625" style="2" customWidth="1"/>
    <col min="5119" max="5119" width="25.28515625" style="2" customWidth="1"/>
    <col min="5120" max="5133" width="8.28515625" style="2" customWidth="1"/>
    <col min="5134" max="5373" width="9.140625" style="2"/>
    <col min="5374" max="5374" width="4.140625" style="2" customWidth="1"/>
    <col min="5375" max="5375" width="25.28515625" style="2" customWidth="1"/>
    <col min="5376" max="5389" width="8.28515625" style="2" customWidth="1"/>
    <col min="5390" max="5629" width="9.140625" style="2"/>
    <col min="5630" max="5630" width="4.140625" style="2" customWidth="1"/>
    <col min="5631" max="5631" width="25.28515625" style="2" customWidth="1"/>
    <col min="5632" max="5645" width="8.28515625" style="2" customWidth="1"/>
    <col min="5646" max="5885" width="9.140625" style="2"/>
    <col min="5886" max="5886" width="4.140625" style="2" customWidth="1"/>
    <col min="5887" max="5887" width="25.28515625" style="2" customWidth="1"/>
    <col min="5888" max="5901" width="8.28515625" style="2" customWidth="1"/>
    <col min="5902" max="6141" width="9.140625" style="2"/>
    <col min="6142" max="6142" width="4.140625" style="2" customWidth="1"/>
    <col min="6143" max="6143" width="25.28515625" style="2" customWidth="1"/>
    <col min="6144" max="6157" width="8.28515625" style="2" customWidth="1"/>
    <col min="6158" max="6397" width="9.140625" style="2"/>
    <col min="6398" max="6398" width="4.140625" style="2" customWidth="1"/>
    <col min="6399" max="6399" width="25.28515625" style="2" customWidth="1"/>
    <col min="6400" max="6413" width="8.28515625" style="2" customWidth="1"/>
    <col min="6414" max="6653" width="9.140625" style="2"/>
    <col min="6654" max="6654" width="4.140625" style="2" customWidth="1"/>
    <col min="6655" max="6655" width="25.28515625" style="2" customWidth="1"/>
    <col min="6656" max="6669" width="8.28515625" style="2" customWidth="1"/>
    <col min="6670" max="6909" width="9.140625" style="2"/>
    <col min="6910" max="6910" width="4.140625" style="2" customWidth="1"/>
    <col min="6911" max="6911" width="25.28515625" style="2" customWidth="1"/>
    <col min="6912" max="6925" width="8.28515625" style="2" customWidth="1"/>
    <col min="6926" max="7165" width="9.140625" style="2"/>
    <col min="7166" max="7166" width="4.140625" style="2" customWidth="1"/>
    <col min="7167" max="7167" width="25.28515625" style="2" customWidth="1"/>
    <col min="7168" max="7181" width="8.28515625" style="2" customWidth="1"/>
    <col min="7182" max="7421" width="9.140625" style="2"/>
    <col min="7422" max="7422" width="4.140625" style="2" customWidth="1"/>
    <col min="7423" max="7423" width="25.28515625" style="2" customWidth="1"/>
    <col min="7424" max="7437" width="8.28515625" style="2" customWidth="1"/>
    <col min="7438" max="7677" width="9.140625" style="2"/>
    <col min="7678" max="7678" width="4.140625" style="2" customWidth="1"/>
    <col min="7679" max="7679" width="25.28515625" style="2" customWidth="1"/>
    <col min="7680" max="7693" width="8.28515625" style="2" customWidth="1"/>
    <col min="7694" max="7933" width="9.140625" style="2"/>
    <col min="7934" max="7934" width="4.140625" style="2" customWidth="1"/>
    <col min="7935" max="7935" width="25.28515625" style="2" customWidth="1"/>
    <col min="7936" max="7949" width="8.28515625" style="2" customWidth="1"/>
    <col min="7950" max="8189" width="9.140625" style="2"/>
    <col min="8190" max="8190" width="4.140625" style="2" customWidth="1"/>
    <col min="8191" max="8191" width="25.28515625" style="2" customWidth="1"/>
    <col min="8192" max="8205" width="8.28515625" style="2" customWidth="1"/>
    <col min="8206" max="8445" width="9.140625" style="2"/>
    <col min="8446" max="8446" width="4.140625" style="2" customWidth="1"/>
    <col min="8447" max="8447" width="25.28515625" style="2" customWidth="1"/>
    <col min="8448" max="8461" width="8.28515625" style="2" customWidth="1"/>
    <col min="8462" max="8701" width="9.140625" style="2"/>
    <col min="8702" max="8702" width="4.140625" style="2" customWidth="1"/>
    <col min="8703" max="8703" width="25.28515625" style="2" customWidth="1"/>
    <col min="8704" max="8717" width="8.28515625" style="2" customWidth="1"/>
    <col min="8718" max="8957" width="9.140625" style="2"/>
    <col min="8958" max="8958" width="4.140625" style="2" customWidth="1"/>
    <col min="8959" max="8959" width="25.28515625" style="2" customWidth="1"/>
    <col min="8960" max="8973" width="8.28515625" style="2" customWidth="1"/>
    <col min="8974" max="9213" width="9.140625" style="2"/>
    <col min="9214" max="9214" width="4.140625" style="2" customWidth="1"/>
    <col min="9215" max="9215" width="25.28515625" style="2" customWidth="1"/>
    <col min="9216" max="9229" width="8.28515625" style="2" customWidth="1"/>
    <col min="9230" max="9469" width="9.140625" style="2"/>
    <col min="9470" max="9470" width="4.140625" style="2" customWidth="1"/>
    <col min="9471" max="9471" width="25.28515625" style="2" customWidth="1"/>
    <col min="9472" max="9485" width="8.28515625" style="2" customWidth="1"/>
    <col min="9486" max="9725" width="9.140625" style="2"/>
    <col min="9726" max="9726" width="4.140625" style="2" customWidth="1"/>
    <col min="9727" max="9727" width="25.28515625" style="2" customWidth="1"/>
    <col min="9728" max="9741" width="8.28515625" style="2" customWidth="1"/>
    <col min="9742" max="9981" width="9.140625" style="2"/>
    <col min="9982" max="9982" width="4.140625" style="2" customWidth="1"/>
    <col min="9983" max="9983" width="25.28515625" style="2" customWidth="1"/>
    <col min="9984" max="9997" width="8.28515625" style="2" customWidth="1"/>
    <col min="9998" max="10237" width="9.140625" style="2"/>
    <col min="10238" max="10238" width="4.140625" style="2" customWidth="1"/>
    <col min="10239" max="10239" width="25.28515625" style="2" customWidth="1"/>
    <col min="10240" max="10253" width="8.28515625" style="2" customWidth="1"/>
    <col min="10254" max="10493" width="9.140625" style="2"/>
    <col min="10494" max="10494" width="4.140625" style="2" customWidth="1"/>
    <col min="10495" max="10495" width="25.28515625" style="2" customWidth="1"/>
    <col min="10496" max="10509" width="8.28515625" style="2" customWidth="1"/>
    <col min="10510" max="10749" width="9.140625" style="2"/>
    <col min="10750" max="10750" width="4.140625" style="2" customWidth="1"/>
    <col min="10751" max="10751" width="25.28515625" style="2" customWidth="1"/>
    <col min="10752" max="10765" width="8.28515625" style="2" customWidth="1"/>
    <col min="10766" max="11005" width="9.140625" style="2"/>
    <col min="11006" max="11006" width="4.140625" style="2" customWidth="1"/>
    <col min="11007" max="11007" width="25.28515625" style="2" customWidth="1"/>
    <col min="11008" max="11021" width="8.28515625" style="2" customWidth="1"/>
    <col min="11022" max="11261" width="9.140625" style="2"/>
    <col min="11262" max="11262" width="4.140625" style="2" customWidth="1"/>
    <col min="11263" max="11263" width="25.28515625" style="2" customWidth="1"/>
    <col min="11264" max="11277" width="8.28515625" style="2" customWidth="1"/>
    <col min="11278" max="11517" width="9.140625" style="2"/>
    <col min="11518" max="11518" width="4.140625" style="2" customWidth="1"/>
    <col min="11519" max="11519" width="25.28515625" style="2" customWidth="1"/>
    <col min="11520" max="11533" width="8.28515625" style="2" customWidth="1"/>
    <col min="11534" max="11773" width="9.140625" style="2"/>
    <col min="11774" max="11774" width="4.140625" style="2" customWidth="1"/>
    <col min="11775" max="11775" width="25.28515625" style="2" customWidth="1"/>
    <col min="11776" max="11789" width="8.28515625" style="2" customWidth="1"/>
    <col min="11790" max="12029" width="9.140625" style="2"/>
    <col min="12030" max="12030" width="4.140625" style="2" customWidth="1"/>
    <col min="12031" max="12031" width="25.28515625" style="2" customWidth="1"/>
    <col min="12032" max="12045" width="8.28515625" style="2" customWidth="1"/>
    <col min="12046" max="12285" width="9.140625" style="2"/>
    <col min="12286" max="12286" width="4.140625" style="2" customWidth="1"/>
    <col min="12287" max="12287" width="25.28515625" style="2" customWidth="1"/>
    <col min="12288" max="12301" width="8.28515625" style="2" customWidth="1"/>
    <col min="12302" max="12541" width="9.140625" style="2"/>
    <col min="12542" max="12542" width="4.140625" style="2" customWidth="1"/>
    <col min="12543" max="12543" width="25.28515625" style="2" customWidth="1"/>
    <col min="12544" max="12557" width="8.28515625" style="2" customWidth="1"/>
    <col min="12558" max="12797" width="9.140625" style="2"/>
    <col min="12798" max="12798" width="4.140625" style="2" customWidth="1"/>
    <col min="12799" max="12799" width="25.28515625" style="2" customWidth="1"/>
    <col min="12800" max="12813" width="8.28515625" style="2" customWidth="1"/>
    <col min="12814" max="13053" width="9.140625" style="2"/>
    <col min="13054" max="13054" width="4.140625" style="2" customWidth="1"/>
    <col min="13055" max="13055" width="25.28515625" style="2" customWidth="1"/>
    <col min="13056" max="13069" width="8.28515625" style="2" customWidth="1"/>
    <col min="13070" max="13309" width="9.140625" style="2"/>
    <col min="13310" max="13310" width="4.140625" style="2" customWidth="1"/>
    <col min="13311" max="13311" width="25.28515625" style="2" customWidth="1"/>
    <col min="13312" max="13325" width="8.28515625" style="2" customWidth="1"/>
    <col min="13326" max="13565" width="9.140625" style="2"/>
    <col min="13566" max="13566" width="4.140625" style="2" customWidth="1"/>
    <col min="13567" max="13567" width="25.28515625" style="2" customWidth="1"/>
    <col min="13568" max="13581" width="8.28515625" style="2" customWidth="1"/>
    <col min="13582" max="13821" width="9.140625" style="2"/>
    <col min="13822" max="13822" width="4.140625" style="2" customWidth="1"/>
    <col min="13823" max="13823" width="25.28515625" style="2" customWidth="1"/>
    <col min="13824" max="13837" width="8.28515625" style="2" customWidth="1"/>
    <col min="13838" max="14077" width="9.140625" style="2"/>
    <col min="14078" max="14078" width="4.140625" style="2" customWidth="1"/>
    <col min="14079" max="14079" width="25.28515625" style="2" customWidth="1"/>
    <col min="14080" max="14093" width="8.28515625" style="2" customWidth="1"/>
    <col min="14094" max="14333" width="9.140625" style="2"/>
    <col min="14334" max="14334" width="4.140625" style="2" customWidth="1"/>
    <col min="14335" max="14335" width="25.28515625" style="2" customWidth="1"/>
    <col min="14336" max="14349" width="8.28515625" style="2" customWidth="1"/>
    <col min="14350" max="14589" width="9.140625" style="2"/>
    <col min="14590" max="14590" width="4.140625" style="2" customWidth="1"/>
    <col min="14591" max="14591" width="25.28515625" style="2" customWidth="1"/>
    <col min="14592" max="14605" width="8.28515625" style="2" customWidth="1"/>
    <col min="14606" max="14845" width="9.140625" style="2"/>
    <col min="14846" max="14846" width="4.140625" style="2" customWidth="1"/>
    <col min="14847" max="14847" width="25.28515625" style="2" customWidth="1"/>
    <col min="14848" max="14861" width="8.28515625" style="2" customWidth="1"/>
    <col min="14862" max="15101" width="9.140625" style="2"/>
    <col min="15102" max="15102" width="4.140625" style="2" customWidth="1"/>
    <col min="15103" max="15103" width="25.28515625" style="2" customWidth="1"/>
    <col min="15104" max="15117" width="8.28515625" style="2" customWidth="1"/>
    <col min="15118" max="15357" width="9.140625" style="2"/>
    <col min="15358" max="15358" width="4.140625" style="2" customWidth="1"/>
    <col min="15359" max="15359" width="25.28515625" style="2" customWidth="1"/>
    <col min="15360" max="15373" width="8.28515625" style="2" customWidth="1"/>
    <col min="15374" max="15613" width="9.140625" style="2"/>
    <col min="15614" max="15614" width="4.140625" style="2" customWidth="1"/>
    <col min="15615" max="15615" width="25.28515625" style="2" customWidth="1"/>
    <col min="15616" max="15629" width="8.28515625" style="2" customWidth="1"/>
    <col min="15630" max="15869" width="9.140625" style="2"/>
    <col min="15870" max="15870" width="4.140625" style="2" customWidth="1"/>
    <col min="15871" max="15871" width="25.28515625" style="2" customWidth="1"/>
    <col min="15872" max="15885" width="8.28515625" style="2" customWidth="1"/>
    <col min="15886" max="16125" width="9.140625" style="2"/>
    <col min="16126" max="16126" width="4.140625" style="2" customWidth="1"/>
    <col min="16127" max="16127" width="25.28515625" style="2" customWidth="1"/>
    <col min="16128" max="16141" width="8.28515625" style="2" customWidth="1"/>
    <col min="16142" max="16384" width="9.140625" style="2"/>
  </cols>
  <sheetData>
    <row r="1" spans="1:8" x14ac:dyDescent="0.25">
      <c r="A1" s="18" t="s">
        <v>34</v>
      </c>
      <c r="B1" s="18"/>
    </row>
    <row r="2" spans="1:8" ht="22.5" customHeight="1" x14ac:dyDescent="0.25">
      <c r="A2" s="22" t="s">
        <v>31</v>
      </c>
      <c r="B2" s="22"/>
      <c r="C2" s="22"/>
    </row>
    <row r="3" spans="1:8" x14ac:dyDescent="0.25">
      <c r="A3" s="19" t="s">
        <v>35</v>
      </c>
      <c r="B3" s="19"/>
    </row>
    <row r="4" spans="1:8" x14ac:dyDescent="0.25">
      <c r="A4" s="20" t="s">
        <v>32</v>
      </c>
      <c r="B4" s="20"/>
      <c r="C4" s="20"/>
      <c r="D4" s="20"/>
      <c r="E4" s="20"/>
      <c r="F4" s="20"/>
      <c r="G4" s="20"/>
      <c r="H4" s="20"/>
    </row>
    <row r="5" spans="1:8" x14ac:dyDescent="0.25">
      <c r="A5" s="18" t="s">
        <v>41</v>
      </c>
      <c r="B5" s="18"/>
      <c r="C5" s="18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ht="17.25" customHeight="1" x14ac:dyDescent="0.25">
      <c r="A8" s="23" t="s">
        <v>23</v>
      </c>
      <c r="B8" s="23"/>
      <c r="C8" s="23"/>
      <c r="D8" s="23"/>
      <c r="E8" s="23"/>
      <c r="F8" s="23"/>
      <c r="G8" s="23"/>
      <c r="H8" s="23"/>
    </row>
    <row r="9" spans="1:8" ht="18.75" customHeight="1" x14ac:dyDescent="0.25">
      <c r="A9" s="24" t="s">
        <v>40</v>
      </c>
      <c r="B9" s="24"/>
      <c r="C9" s="24"/>
      <c r="D9" s="24"/>
      <c r="E9" s="24"/>
      <c r="F9" s="24"/>
      <c r="G9" s="24"/>
      <c r="H9" s="24"/>
    </row>
    <row r="10" spans="1:8" x14ac:dyDescent="0.25">
      <c r="A10" s="4"/>
      <c r="B10" s="4"/>
      <c r="C10" s="5"/>
      <c r="D10" s="4"/>
      <c r="E10" s="4"/>
      <c r="F10" s="4"/>
      <c r="G10" s="4"/>
      <c r="H10" s="4"/>
    </row>
    <row r="11" spans="1:8" x14ac:dyDescent="0.25">
      <c r="A11" s="28" t="s">
        <v>0</v>
      </c>
      <c r="B11" s="28" t="s">
        <v>1</v>
      </c>
      <c r="C11" s="25" t="s">
        <v>15</v>
      </c>
      <c r="D11" s="26"/>
      <c r="E11" s="26"/>
      <c r="F11" s="26"/>
      <c r="G11" s="26"/>
      <c r="H11" s="27"/>
    </row>
    <row r="12" spans="1:8" s="7" customFormat="1" ht="36.75" customHeight="1" x14ac:dyDescent="0.25">
      <c r="A12" s="29"/>
      <c r="B12" s="29"/>
      <c r="C12" s="31" t="s">
        <v>38</v>
      </c>
      <c r="D12" s="32"/>
      <c r="E12" s="31" t="s">
        <v>37</v>
      </c>
      <c r="F12" s="32"/>
      <c r="G12" s="31" t="s">
        <v>36</v>
      </c>
      <c r="H12" s="32"/>
    </row>
    <row r="13" spans="1:8" x14ac:dyDescent="0.25">
      <c r="A13" s="30"/>
      <c r="B13" s="30"/>
      <c r="C13" s="8" t="s">
        <v>30</v>
      </c>
      <c r="D13" s="8" t="s">
        <v>2</v>
      </c>
      <c r="E13" s="8" t="s">
        <v>30</v>
      </c>
      <c r="F13" s="8" t="s">
        <v>2</v>
      </c>
      <c r="G13" s="8" t="s">
        <v>30</v>
      </c>
      <c r="H13" s="9" t="s">
        <v>2</v>
      </c>
    </row>
    <row r="14" spans="1:8" x14ac:dyDescent="0.25">
      <c r="A14" s="10" t="s">
        <v>3</v>
      </c>
      <c r="B14" s="16" t="s">
        <v>4</v>
      </c>
      <c r="C14" s="10">
        <v>1</v>
      </c>
      <c r="D14" s="10">
        <v>2</v>
      </c>
      <c r="E14" s="10">
        <v>3</v>
      </c>
      <c r="F14" s="10">
        <v>4</v>
      </c>
      <c r="G14" s="10">
        <v>5</v>
      </c>
      <c r="H14" s="10">
        <v>6</v>
      </c>
    </row>
    <row r="15" spans="1:8" ht="47.25" x14ac:dyDescent="0.25">
      <c r="A15" s="11">
        <v>1</v>
      </c>
      <c r="B15" s="15" t="s">
        <v>16</v>
      </c>
      <c r="C15" s="12">
        <f t="shared" ref="C15:H15" si="0">SUM(C16:C19)</f>
        <v>131326.54</v>
      </c>
      <c r="D15" s="12">
        <f t="shared" si="0"/>
        <v>24685.439849624057</v>
      </c>
      <c r="E15" s="12">
        <f t="shared" si="0"/>
        <v>155527</v>
      </c>
      <c r="F15" s="12">
        <f t="shared" si="0"/>
        <v>29234.398496240599</v>
      </c>
      <c r="G15" s="12">
        <f>SUM(G16:G19)</f>
        <v>166046.21</v>
      </c>
      <c r="H15" s="13">
        <f t="shared" si="0"/>
        <v>33339.361519500002</v>
      </c>
    </row>
    <row r="16" spans="1:8" x14ac:dyDescent="0.25">
      <c r="A16" s="11" t="s">
        <v>5</v>
      </c>
      <c r="B16" s="17" t="s">
        <v>17</v>
      </c>
      <c r="C16" s="12">
        <v>115241</v>
      </c>
      <c r="D16" s="12">
        <f>C16/5.32</f>
        <v>21661.842105263157</v>
      </c>
      <c r="E16" s="12">
        <v>135516</v>
      </c>
      <c r="F16" s="12">
        <f>E16/5.32</f>
        <v>25472.932330827065</v>
      </c>
      <c r="G16" s="14">
        <v>129547.59</v>
      </c>
      <c r="H16" s="14">
        <v>24354.95</v>
      </c>
    </row>
    <row r="17" spans="1:11" x14ac:dyDescent="0.25">
      <c r="A17" s="11" t="s">
        <v>6</v>
      </c>
      <c r="B17" s="17" t="s">
        <v>18</v>
      </c>
      <c r="C17" s="12">
        <v>16085.54</v>
      </c>
      <c r="D17" s="12">
        <f>C17/5.32</f>
        <v>3023.5977443609022</v>
      </c>
      <c r="E17" s="12">
        <v>20011</v>
      </c>
      <c r="F17" s="12">
        <f>E17/5.32</f>
        <v>3761.4661654135334</v>
      </c>
      <c r="G17" s="14">
        <f>'[1]3; 4.1-4.3 Тариф'!$G$17</f>
        <v>26015</v>
      </c>
      <c r="H17" s="14">
        <f>'[1]3; 4.1-4.3 Тариф'!$G$18</f>
        <v>4890.82</v>
      </c>
    </row>
    <row r="18" spans="1:11" x14ac:dyDescent="0.25">
      <c r="A18" s="11" t="s">
        <v>11</v>
      </c>
      <c r="B18" s="17" t="s">
        <v>19</v>
      </c>
      <c r="C18" s="12"/>
      <c r="D18" s="12"/>
      <c r="E18" s="12"/>
      <c r="F18" s="12"/>
      <c r="G18" s="14">
        <f>'[1]3; 4.1-4.3 Тариф'!$H$17</f>
        <v>6739.4699999999993</v>
      </c>
      <c r="H18" s="14">
        <f>'[1]3; 4.1-4.3 Тариф'!$H$18</f>
        <v>1347.894</v>
      </c>
    </row>
    <row r="19" spans="1:11" x14ac:dyDescent="0.25">
      <c r="A19" s="11" t="s">
        <v>12</v>
      </c>
      <c r="B19" s="17" t="s">
        <v>20</v>
      </c>
      <c r="C19" s="12"/>
      <c r="D19" s="12"/>
      <c r="E19" s="12"/>
      <c r="F19" s="12"/>
      <c r="G19" s="14">
        <f>'[1]3; 4.1-4.3 Тариф'!$I$17</f>
        <v>3744.15</v>
      </c>
      <c r="H19" s="14">
        <f>'[1]3; 4.1-4.3 Тариф'!$I$18</f>
        <v>2745.6975195000005</v>
      </c>
    </row>
    <row r="20" spans="1:11" ht="47.25" x14ac:dyDescent="0.25">
      <c r="A20" s="11">
        <v>2</v>
      </c>
      <c r="B20" s="15" t="s">
        <v>21</v>
      </c>
      <c r="C20" s="12">
        <f t="shared" ref="C20:H20" si="1">SUM(C21:C24)</f>
        <v>131326.54</v>
      </c>
      <c r="D20" s="12">
        <f t="shared" si="1"/>
        <v>24685.439849624057</v>
      </c>
      <c r="E20" s="12">
        <f t="shared" si="1"/>
        <v>155527</v>
      </c>
      <c r="F20" s="12">
        <f t="shared" si="1"/>
        <v>29234.398496240599</v>
      </c>
      <c r="G20" s="12">
        <f t="shared" si="1"/>
        <v>166046.21</v>
      </c>
      <c r="H20" s="13">
        <f t="shared" si="1"/>
        <v>33339.361519500002</v>
      </c>
    </row>
    <row r="21" spans="1:11" x14ac:dyDescent="0.25">
      <c r="A21" s="11" t="s">
        <v>7</v>
      </c>
      <c r="B21" s="17" t="s">
        <v>17</v>
      </c>
      <c r="C21" s="12">
        <f t="shared" ref="C21:H22" si="2">C16</f>
        <v>115241</v>
      </c>
      <c r="D21" s="12">
        <f t="shared" si="2"/>
        <v>21661.842105263157</v>
      </c>
      <c r="E21" s="12">
        <f t="shared" si="2"/>
        <v>135516</v>
      </c>
      <c r="F21" s="12">
        <f t="shared" si="2"/>
        <v>25472.932330827065</v>
      </c>
      <c r="G21" s="14">
        <f t="shared" si="2"/>
        <v>129547.59</v>
      </c>
      <c r="H21" s="14">
        <f t="shared" si="2"/>
        <v>24354.95</v>
      </c>
    </row>
    <row r="22" spans="1:11" x14ac:dyDescent="0.25">
      <c r="A22" s="11" t="s">
        <v>8</v>
      </c>
      <c r="B22" s="17" t="s">
        <v>18</v>
      </c>
      <c r="C22" s="12">
        <f t="shared" si="2"/>
        <v>16085.54</v>
      </c>
      <c r="D22" s="12">
        <f t="shared" si="2"/>
        <v>3023.5977443609022</v>
      </c>
      <c r="E22" s="12">
        <f t="shared" si="2"/>
        <v>20011</v>
      </c>
      <c r="F22" s="12">
        <f t="shared" si="2"/>
        <v>3761.4661654135334</v>
      </c>
      <c r="G22" s="14">
        <f t="shared" si="2"/>
        <v>26015</v>
      </c>
      <c r="H22" s="14">
        <f t="shared" si="2"/>
        <v>4890.82</v>
      </c>
    </row>
    <row r="23" spans="1:11" x14ac:dyDescent="0.25">
      <c r="A23" s="11" t="s">
        <v>24</v>
      </c>
      <c r="B23" s="17" t="s">
        <v>19</v>
      </c>
      <c r="C23" s="12"/>
      <c r="D23" s="12"/>
      <c r="E23" s="12"/>
      <c r="F23" s="12"/>
      <c r="G23" s="14">
        <f>G18</f>
        <v>6739.4699999999993</v>
      </c>
      <c r="H23" s="14">
        <f>H18</f>
        <v>1347.894</v>
      </c>
    </row>
    <row r="24" spans="1:11" x14ac:dyDescent="0.25">
      <c r="A24" s="11" t="s">
        <v>25</v>
      </c>
      <c r="B24" s="17" t="s">
        <v>20</v>
      </c>
      <c r="C24" s="12"/>
      <c r="D24" s="12"/>
      <c r="E24" s="12"/>
      <c r="F24" s="12"/>
      <c r="G24" s="14">
        <f>G19</f>
        <v>3744.15</v>
      </c>
      <c r="H24" s="14">
        <f>H19</f>
        <v>2745.6975195000005</v>
      </c>
    </row>
    <row r="25" spans="1:11" ht="62.25" customHeight="1" x14ac:dyDescent="0.25">
      <c r="A25" s="11">
        <v>3</v>
      </c>
      <c r="B25" s="15" t="s">
        <v>22</v>
      </c>
      <c r="C25" s="12">
        <f t="shared" ref="C25:H25" si="3">SUM(C26:C29)</f>
        <v>16085.54</v>
      </c>
      <c r="D25" s="12">
        <f t="shared" si="3"/>
        <v>3023.5977443609022</v>
      </c>
      <c r="E25" s="12">
        <f t="shared" si="3"/>
        <v>20011</v>
      </c>
      <c r="F25" s="12">
        <f t="shared" si="3"/>
        <v>3761.4661654135334</v>
      </c>
      <c r="G25" s="12">
        <f t="shared" si="3"/>
        <v>26015</v>
      </c>
      <c r="H25" s="13">
        <f t="shared" si="3"/>
        <v>4890.82</v>
      </c>
      <c r="K25" s="6"/>
    </row>
    <row r="26" spans="1:11" x14ac:dyDescent="0.25">
      <c r="A26" s="11" t="s">
        <v>9</v>
      </c>
      <c r="B26" s="17" t="s">
        <v>17</v>
      </c>
      <c r="C26" s="12"/>
      <c r="D26" s="12"/>
      <c r="E26" s="12"/>
      <c r="F26" s="12"/>
      <c r="G26" s="12"/>
      <c r="H26" s="13"/>
    </row>
    <row r="27" spans="1:11" x14ac:dyDescent="0.25">
      <c r="A27" s="11" t="s">
        <v>10</v>
      </c>
      <c r="B27" s="17" t="s">
        <v>18</v>
      </c>
      <c r="C27" s="12">
        <v>16085.54</v>
      </c>
      <c r="D27" s="12">
        <f>C27/5.32</f>
        <v>3023.5977443609022</v>
      </c>
      <c r="E27" s="12">
        <v>20011</v>
      </c>
      <c r="F27" s="12">
        <f>E27/5.32</f>
        <v>3761.4661654135334</v>
      </c>
      <c r="G27" s="14">
        <f>G22</f>
        <v>26015</v>
      </c>
      <c r="H27" s="14">
        <f>H22</f>
        <v>4890.82</v>
      </c>
    </row>
    <row r="28" spans="1:11" x14ac:dyDescent="0.25">
      <c r="A28" s="11" t="s">
        <v>13</v>
      </c>
      <c r="B28" s="17" t="s">
        <v>19</v>
      </c>
      <c r="C28" s="12"/>
      <c r="D28" s="12"/>
      <c r="E28" s="12"/>
      <c r="F28" s="12"/>
      <c r="G28" s="12"/>
      <c r="H28" s="13"/>
    </row>
    <row r="29" spans="1:11" x14ac:dyDescent="0.25">
      <c r="A29" s="11" t="s">
        <v>14</v>
      </c>
      <c r="B29" s="17" t="s">
        <v>20</v>
      </c>
      <c r="C29" s="12"/>
      <c r="D29" s="12"/>
      <c r="E29" s="12"/>
      <c r="F29" s="12"/>
      <c r="G29" s="12"/>
      <c r="H29" s="13"/>
    </row>
    <row r="30" spans="1:11" ht="54" customHeight="1" x14ac:dyDescent="0.25">
      <c r="A30" s="11">
        <v>4</v>
      </c>
      <c r="B30" s="15" t="s">
        <v>39</v>
      </c>
      <c r="C30" s="12">
        <f t="shared" ref="C30:H30" si="4">SUM(C31:C34)</f>
        <v>116849.554</v>
      </c>
      <c r="D30" s="12">
        <f t="shared" si="4"/>
        <v>21964.201879699245</v>
      </c>
      <c r="E30" s="12">
        <f t="shared" si="4"/>
        <v>137517.1</v>
      </c>
      <c r="F30" s="12">
        <f t="shared" si="4"/>
        <v>25849.07894736842</v>
      </c>
      <c r="G30" s="12">
        <f t="shared" si="4"/>
        <v>142632.71</v>
      </c>
      <c r="H30" s="13">
        <f t="shared" si="4"/>
        <v>28937.545278898499</v>
      </c>
    </row>
    <row r="31" spans="1:11" x14ac:dyDescent="0.25">
      <c r="A31" s="11" t="s">
        <v>26</v>
      </c>
      <c r="B31" s="17" t="s">
        <v>17</v>
      </c>
      <c r="C31" s="12">
        <f>C16</f>
        <v>115241</v>
      </c>
      <c r="D31" s="12">
        <f>C31/5.32</f>
        <v>21661.842105263157</v>
      </c>
      <c r="E31" s="12">
        <f>E16</f>
        <v>135516</v>
      </c>
      <c r="F31" s="12">
        <f>E31/5.32</f>
        <v>25472.932330827065</v>
      </c>
      <c r="G31" s="12">
        <f>G21</f>
        <v>129547.59</v>
      </c>
      <c r="H31" s="13">
        <f>H21</f>
        <v>24354.95</v>
      </c>
    </row>
    <row r="32" spans="1:11" x14ac:dyDescent="0.25">
      <c r="A32" s="11" t="s">
        <v>27</v>
      </c>
      <c r="B32" s="17" t="s">
        <v>18</v>
      </c>
      <c r="C32" s="12">
        <f>C17*0.1</f>
        <v>1608.5540000000001</v>
      </c>
      <c r="D32" s="12">
        <f>C32/5.32</f>
        <v>302.35977443609022</v>
      </c>
      <c r="E32" s="12">
        <f>E17*0.1</f>
        <v>2001.1000000000001</v>
      </c>
      <c r="F32" s="12">
        <f>E32/5.32</f>
        <v>376.14661654135341</v>
      </c>
      <c r="G32" s="12">
        <f>G17*0.1</f>
        <v>2601.5</v>
      </c>
      <c r="H32" s="12">
        <f>G32/5.32</f>
        <v>489.00375939849624</v>
      </c>
    </row>
    <row r="33" spans="1:8" x14ac:dyDescent="0.25">
      <c r="A33" s="11" t="s">
        <v>28</v>
      </c>
      <c r="B33" s="17" t="s">
        <v>19</v>
      </c>
      <c r="C33" s="12"/>
      <c r="D33" s="12"/>
      <c r="E33" s="12"/>
      <c r="F33" s="12"/>
      <c r="G33" s="12">
        <f>G23</f>
        <v>6739.4699999999993</v>
      </c>
      <c r="H33" s="13">
        <f>H23</f>
        <v>1347.894</v>
      </c>
    </row>
    <row r="34" spans="1:8" x14ac:dyDescent="0.25">
      <c r="A34" s="11" t="s">
        <v>29</v>
      </c>
      <c r="B34" s="17" t="s">
        <v>20</v>
      </c>
      <c r="C34" s="12"/>
      <c r="D34" s="12"/>
      <c r="E34" s="12"/>
      <c r="F34" s="12"/>
      <c r="G34" s="12">
        <f>G24</f>
        <v>3744.15</v>
      </c>
      <c r="H34" s="13">
        <f>H24</f>
        <v>2745.6975195000005</v>
      </c>
    </row>
    <row r="39" spans="1:8" x14ac:dyDescent="0.25">
      <c r="A39" s="21" t="s">
        <v>33</v>
      </c>
      <c r="B39" s="21"/>
      <c r="C39" s="21"/>
      <c r="D39" s="21"/>
      <c r="E39" s="21"/>
      <c r="F39" s="21"/>
      <c r="G39" s="21"/>
      <c r="H39" s="21"/>
    </row>
  </sheetData>
  <mergeCells count="14">
    <mergeCell ref="A1:B1"/>
    <mergeCell ref="A3:B3"/>
    <mergeCell ref="A4:H4"/>
    <mergeCell ref="A39:H39"/>
    <mergeCell ref="A2:C2"/>
    <mergeCell ref="A5:C5"/>
    <mergeCell ref="A8:H8"/>
    <mergeCell ref="A9:H9"/>
    <mergeCell ref="C11:H11"/>
    <mergeCell ref="B11:B13"/>
    <mergeCell ref="A11:A13"/>
    <mergeCell ref="E12:F12"/>
    <mergeCell ref="G12:H12"/>
    <mergeCell ref="C12:D12"/>
  </mergeCells>
  <printOptions horizontalCentered="1"/>
  <pageMargins left="1.1811023622047245" right="0.39370078740157483" top="0.78740157480314965" bottom="0.78740157480314965" header="0.31496062992125984" footer="0.31496062992125984"/>
  <pageSetup paperSize="9" scale="75" orientation="portrait" r:id="rId1"/>
  <headerFooter alignWithMargins="0"/>
  <ignoredErrors>
    <ignoredError sqref="E20:H20 E25:H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річний план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2024-11-29T09:21:22Z</dcterms:modified>
</cp:coreProperties>
</file>