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83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5" i="1" l="1"/>
  <c r="I215" i="1"/>
  <c r="H215" i="1"/>
  <c r="G215" i="1"/>
  <c r="F215" i="1"/>
  <c r="E215" i="1"/>
  <c r="D215" i="1"/>
  <c r="J214" i="1"/>
  <c r="I214" i="1"/>
  <c r="H214" i="1"/>
  <c r="G214" i="1"/>
  <c r="E214" i="1"/>
  <c r="D214" i="1"/>
  <c r="J213" i="1"/>
  <c r="I213" i="1"/>
  <c r="H213" i="1"/>
  <c r="G213" i="1"/>
  <c r="F213" i="1"/>
  <c r="E213" i="1"/>
  <c r="D213" i="1"/>
  <c r="J212" i="1"/>
  <c r="I212" i="1"/>
  <c r="H212" i="1"/>
  <c r="G212" i="1"/>
  <c r="E212" i="1"/>
  <c r="D212" i="1"/>
  <c r="J211" i="1"/>
  <c r="I211" i="1"/>
  <c r="H211" i="1"/>
  <c r="G211" i="1"/>
  <c r="F211" i="1"/>
  <c r="E211" i="1"/>
  <c r="D211" i="1"/>
  <c r="J210" i="1"/>
  <c r="I210" i="1"/>
  <c r="H210" i="1"/>
  <c r="G210" i="1"/>
  <c r="E210" i="1"/>
  <c r="D210" i="1"/>
  <c r="J209" i="1"/>
  <c r="I209" i="1"/>
  <c r="H209" i="1"/>
  <c r="G209" i="1"/>
  <c r="F209" i="1"/>
  <c r="E209" i="1"/>
  <c r="D209" i="1"/>
  <c r="J208" i="1"/>
  <c r="I208" i="1"/>
  <c r="H208" i="1"/>
  <c r="G208" i="1"/>
  <c r="E208" i="1"/>
  <c r="D208" i="1"/>
  <c r="J207" i="1"/>
  <c r="F206" i="1"/>
  <c r="F214" i="1" s="1"/>
  <c r="F205" i="1"/>
  <c r="F204" i="1"/>
  <c r="F212" i="1" s="1"/>
  <c r="F203" i="1"/>
  <c r="F202" i="1"/>
  <c r="F210" i="1" s="1"/>
  <c r="F201" i="1"/>
  <c r="F200" i="1"/>
  <c r="F208" i="1" s="1"/>
  <c r="J199" i="1"/>
  <c r="I199" i="1"/>
  <c r="I207" i="1" s="1"/>
  <c r="H199" i="1"/>
  <c r="H207" i="1" s="1"/>
  <c r="G199" i="1"/>
  <c r="G207" i="1" s="1"/>
  <c r="E199" i="1"/>
  <c r="E207" i="1" s="1"/>
  <c r="D199" i="1"/>
  <c r="D207" i="1" s="1"/>
  <c r="F198" i="1"/>
  <c r="F197" i="1"/>
  <c r="F196" i="1"/>
  <c r="F195" i="1"/>
  <c r="F194" i="1"/>
  <c r="F193" i="1"/>
  <c r="F192" i="1"/>
  <c r="F191" i="1" s="1"/>
  <c r="J191" i="1"/>
  <c r="I191" i="1"/>
  <c r="H191" i="1"/>
  <c r="G191" i="1"/>
  <c r="E191" i="1"/>
  <c r="D191" i="1"/>
  <c r="D187" i="1"/>
  <c r="E151" i="1"/>
  <c r="D151" i="1"/>
  <c r="F144" i="1"/>
  <c r="F143" i="1"/>
  <c r="F142" i="1"/>
  <c r="J141" i="1"/>
  <c r="I141" i="1"/>
  <c r="H141" i="1"/>
  <c r="G141" i="1"/>
  <c r="F141" i="1"/>
  <c r="E141" i="1"/>
  <c r="D141" i="1"/>
  <c r="F140" i="1"/>
  <c r="F139" i="1"/>
  <c r="F138" i="1"/>
  <c r="F137" i="1"/>
  <c r="F136" i="1"/>
  <c r="J135" i="1"/>
  <c r="I135" i="1"/>
  <c r="H135" i="1"/>
  <c r="G135" i="1"/>
  <c r="F135" i="1"/>
  <c r="E135" i="1"/>
  <c r="D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J119" i="1"/>
  <c r="I119" i="1"/>
  <c r="I113" i="1" s="1"/>
  <c r="I112" i="1" s="1"/>
  <c r="H119" i="1"/>
  <c r="G119" i="1"/>
  <c r="F119" i="1" s="1"/>
  <c r="F113" i="1" s="1"/>
  <c r="F112" i="1" s="1"/>
  <c r="E119" i="1"/>
  <c r="E113" i="1" s="1"/>
  <c r="E112" i="1" s="1"/>
  <c r="F118" i="1"/>
  <c r="F117" i="1"/>
  <c r="F116" i="1"/>
  <c r="F115" i="1"/>
  <c r="F114" i="1"/>
  <c r="J113" i="1"/>
  <c r="H113" i="1"/>
  <c r="D113" i="1"/>
  <c r="J112" i="1"/>
  <c r="H112" i="1"/>
  <c r="D112" i="1"/>
  <c r="F111" i="1"/>
  <c r="F110" i="1"/>
  <c r="J109" i="1"/>
  <c r="I109" i="1"/>
  <c r="H109" i="1"/>
  <c r="G109" i="1"/>
  <c r="F109" i="1"/>
  <c r="E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J89" i="1"/>
  <c r="I89" i="1"/>
  <c r="I83" i="1" s="1"/>
  <c r="I55" i="1" s="1"/>
  <c r="I149" i="1" s="1"/>
  <c r="H89" i="1"/>
  <c r="G89" i="1"/>
  <c r="F89" i="1" s="1"/>
  <c r="F83" i="1" s="1"/>
  <c r="F55" i="1" s="1"/>
  <c r="E89" i="1"/>
  <c r="E83" i="1" s="1"/>
  <c r="F88" i="1"/>
  <c r="F87" i="1"/>
  <c r="F86" i="1"/>
  <c r="F85" i="1"/>
  <c r="F84" i="1"/>
  <c r="J83" i="1"/>
  <c r="H83" i="1"/>
  <c r="D83" i="1"/>
  <c r="F82" i="1"/>
  <c r="F81" i="1"/>
  <c r="F80" i="1"/>
  <c r="F79" i="1"/>
  <c r="F78" i="1"/>
  <c r="F76" i="1"/>
  <c r="F75" i="1"/>
  <c r="F73" i="1"/>
  <c r="F72" i="1"/>
  <c r="B72" i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J71" i="1"/>
  <c r="I71" i="1"/>
  <c r="H71" i="1"/>
  <c r="G71" i="1"/>
  <c r="F71" i="1"/>
  <c r="E71" i="1"/>
  <c r="D71" i="1"/>
  <c r="B57" i="1"/>
  <c r="B58" i="1" s="1"/>
  <c r="B59" i="1" s="1"/>
  <c r="B60" i="1" s="1"/>
  <c r="B61" i="1" s="1"/>
  <c r="B62" i="1" s="1"/>
  <c r="B63" i="1" s="1"/>
  <c r="B64" i="1" s="1"/>
  <c r="B65" i="1" s="1"/>
  <c r="B66" i="1" s="1"/>
  <c r="B56" i="1"/>
  <c r="J55" i="1"/>
  <c r="J149" i="1" s="1"/>
  <c r="H55" i="1"/>
  <c r="H149" i="1" s="1"/>
  <c r="D55" i="1"/>
  <c r="D149" i="1" s="1"/>
  <c r="F49" i="1"/>
  <c r="F48" i="1"/>
  <c r="F47" i="1"/>
  <c r="F46" i="1"/>
  <c r="F45" i="1"/>
  <c r="J44" i="1"/>
  <c r="I44" i="1"/>
  <c r="H44" i="1"/>
  <c r="G44" i="1"/>
  <c r="F44" i="1"/>
  <c r="E44" i="1"/>
  <c r="D44" i="1"/>
  <c r="F43" i="1"/>
  <c r="F42" i="1"/>
  <c r="F41" i="1"/>
  <c r="F40" i="1"/>
  <c r="J39" i="1"/>
  <c r="J36" i="1" s="1"/>
  <c r="J148" i="1" s="1"/>
  <c r="J150" i="1" s="1"/>
  <c r="I39" i="1"/>
  <c r="H39" i="1"/>
  <c r="H36" i="1" s="1"/>
  <c r="H148" i="1" s="1"/>
  <c r="H150" i="1" s="1"/>
  <c r="G39" i="1"/>
  <c r="F39" i="1"/>
  <c r="E39" i="1"/>
  <c r="D39" i="1"/>
  <c r="D36" i="1" s="1"/>
  <c r="D148" i="1" s="1"/>
  <c r="D150" i="1" s="1"/>
  <c r="F38" i="1"/>
  <c r="F36" i="1" s="1"/>
  <c r="I36" i="1"/>
  <c r="I148" i="1" s="1"/>
  <c r="I150" i="1" s="1"/>
  <c r="G36" i="1"/>
  <c r="G148" i="1" s="1"/>
  <c r="E36" i="1"/>
  <c r="E148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F148" i="1" l="1"/>
  <c r="E55" i="1"/>
  <c r="E149" i="1" s="1"/>
  <c r="E150" i="1" s="1"/>
  <c r="G83" i="1"/>
  <c r="G113" i="1"/>
  <c r="G112" i="1" s="1"/>
  <c r="F199" i="1"/>
  <c r="F207" i="1" s="1"/>
  <c r="G55" i="1" l="1"/>
  <c r="G149" i="1" s="1"/>
  <c r="F149" i="1" l="1"/>
  <c r="F150" i="1" s="1"/>
  <c r="G150" i="1"/>
</calcChain>
</file>

<file path=xl/sharedStrings.xml><?xml version="1.0" encoding="utf-8"?>
<sst xmlns="http://schemas.openxmlformats.org/spreadsheetml/2006/main" count="395" uniqueCount="328">
  <si>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</si>
  <si>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</si>
  <si>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</si>
  <si>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</si>
  <si>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</si>
  <si>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</si>
  <si>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</si>
  <si>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 xml:space="preserve">                                                  Леся ПОТАШНИК</t>
  </si>
  <si>
    <t>"____" _______________ 2024р.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</si>
  <si>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</si>
  <si>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</si>
  <si>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</si>
  <si>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</si>
  <si>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</si>
  <si>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</si>
  <si>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>зробити позначку "Х"</t>
  </si>
  <si>
    <t>"____" _______________ 2024 р.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</si>
  <si>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</si>
  <si>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</si>
  <si>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</si>
  <si>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</si>
  <si>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</si>
  <si>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</si>
  <si>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</si>
  <si>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</si>
  <si>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</si>
  <si>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</si>
  <si>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</si>
  <si>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0953100000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</si>
  <si>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</si>
  <si>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</si>
  <si>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</si>
  <si>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</si>
  <si>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</si>
  <si>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</si>
  <si>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</si>
  <si>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</si>
  <si>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</si>
  <si>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</si>
  <si>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</si>
  <si>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</si>
  <si>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</si>
  <si>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</si>
  <si>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</si>
  <si>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</si>
  <si>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</si>
  <si>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</si>
  <si>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</si>
  <si>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</si>
  <si>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</si>
  <si>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</si>
  <si>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2024  рік</t>
    </r>
  </si>
  <si>
    <t>Комунального некомерційного підприємства "Стоматологічна поліклініка Калуської міської ради" на 2024 рік</t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</si>
  <si>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</si>
  <si>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</si>
  <si>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</si>
  <si>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</si>
  <si>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2022 року </t>
  </si>
  <si>
    <t>Фінансовий план                                   на 2023 рік                      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</si>
  <si>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</si>
  <si>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</si>
  <si>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</si>
  <si>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</si>
  <si>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</si>
  <si>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</si>
  <si>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</si>
  <si>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</si>
  <si>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</si>
  <si>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</si>
  <si>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</si>
  <si>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</si>
  <si>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</si>
  <si>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</si>
  <si>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</si>
  <si>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</si>
  <si>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</si>
  <si>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</si>
  <si>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</si>
  <si>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</si>
  <si>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</si>
  <si>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</si>
  <si>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</si>
  <si>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</si>
  <si>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</si>
  <si>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</si>
  <si>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</si>
  <si>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</si>
  <si>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</si>
  <si>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</si>
  <si>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</si>
  <si>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</si>
  <si>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гуманітарна допомога медичних матеріалів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</si>
  <si>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</si>
  <si>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</si>
  <si>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1060.7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</si>
  <si>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</si>
  <si>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</si>
  <si>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</si>
  <si>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</si>
  <si>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</si>
  <si>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</si>
  <si>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</si>
  <si>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</si>
  <si>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</si>
  <si>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</si>
  <si>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</si>
  <si>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</si>
  <si>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</si>
  <si>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</si>
  <si>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</si>
  <si>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</si>
  <si>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</si>
  <si>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</si>
  <si>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</si>
  <si>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</si>
  <si>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</si>
  <si>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</si>
  <si>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</si>
  <si>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</si>
  <si>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</si>
  <si>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</si>
  <si>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</si>
  <si>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</si>
  <si>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</si>
  <si>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</si>
  <si>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</si>
  <si>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>Видатки за Договорами НСЗУ</t>
  </si>
  <si>
    <t>1120.1</t>
  </si>
  <si>
    <t>1120.2</t>
  </si>
  <si>
    <t>1120.3</t>
  </si>
  <si>
    <t>1120.4</t>
  </si>
  <si>
    <t>1120.5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</si>
  <si>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</si>
  <si>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</si>
  <si>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</si>
  <si>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</si>
  <si>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</si>
  <si>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</si>
  <si>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</si>
  <si>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</si>
  <si>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</si>
  <si>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</si>
  <si>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1130.3</t>
  </si>
  <si>
    <t>1130.4</t>
  </si>
  <si>
    <t>1130.5</t>
  </si>
  <si>
    <t>1130.6</t>
  </si>
  <si>
    <t>програма "Кадри"</t>
  </si>
  <si>
    <t>1130.6.1</t>
  </si>
  <si>
    <t>програма "Health24"</t>
  </si>
  <si>
    <t>1130.6.2</t>
  </si>
  <si>
    <t>юридичні консультації</t>
  </si>
  <si>
    <t>1130.6.3</t>
  </si>
  <si>
    <t>послуги стомат.лабораторій</t>
  </si>
  <si>
    <t>1130.6.4</t>
  </si>
  <si>
    <t>оплата сайту</t>
  </si>
  <si>
    <t>1130.6.5</t>
  </si>
  <si>
    <t>повірка мед.обладнання</t>
  </si>
  <si>
    <t>1130.6.6</t>
  </si>
  <si>
    <t>прочищення труб каналізації</t>
  </si>
  <si>
    <t>1130.6.7</t>
  </si>
  <si>
    <t>кваліфікая електронного ключа</t>
  </si>
  <si>
    <t>1130.6.8</t>
  </si>
  <si>
    <t>програма "Дебет +"</t>
  </si>
  <si>
    <t>1130.6.9</t>
  </si>
  <si>
    <t>ремонт електроінструменту та компютерної техніки</t>
  </si>
  <si>
    <t>1130.6.10</t>
  </si>
  <si>
    <t xml:space="preserve">запрвка катріджів </t>
  </si>
  <si>
    <t>1130.6.11</t>
  </si>
  <si>
    <t>охорона приміщень</t>
  </si>
  <si>
    <t>1130.6.12</t>
  </si>
  <si>
    <t>інтернет</t>
  </si>
  <si>
    <t>1130.6.13</t>
  </si>
  <si>
    <t>дезроботи</t>
  </si>
  <si>
    <t>1130.6.14</t>
  </si>
  <si>
    <t>програма "МЕДОК"</t>
  </si>
  <si>
    <t>1130.6.15</t>
  </si>
  <si>
    <t>сервісне обслуговування РРО</t>
  </si>
  <si>
    <t>1130.6.16</t>
  </si>
  <si>
    <t>1130.7</t>
  </si>
  <si>
    <t>1130.8</t>
  </si>
  <si>
    <t>1130.9</t>
  </si>
  <si>
    <t>Витрати на комунальних послуг та енергоносіїв</t>
  </si>
  <si>
    <t>1130.10</t>
  </si>
  <si>
    <t>витрати на природного газу</t>
  </si>
  <si>
    <t>1130.10.1</t>
  </si>
  <si>
    <r>
      <t xml:space="preserve">Інші  видатки </t>
    </r>
    <r>
      <rPr>
        <i/>
        <sz val="14"/>
        <rFont val="Times New Roman"/>
        <family val="1"/>
        <charset val="204"/>
      </rPr>
      <t>(касове обслуговування, ПДВ)</t>
    </r>
  </si>
  <si>
    <t>1130.11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</si>
  <si>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</si>
  <si>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</si>
  <si>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</si>
  <si>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</si>
  <si>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</si>
  <si>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</si>
  <si>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</si>
  <si>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</si>
  <si>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</si>
  <si>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</si>
  <si>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</si>
  <si>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</si>
  <si>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</si>
  <si>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</si>
  <si>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</si>
  <si>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реонт даху</t>
  </si>
  <si>
    <t>1150.6.7</t>
  </si>
  <si>
    <t>облаштування місця для генератора</t>
  </si>
  <si>
    <t>1150.6.8</t>
  </si>
  <si>
    <t>ремонт актового залу</t>
  </si>
  <si>
    <t>1150.6.9</t>
  </si>
  <si>
    <t>ремонт кабінетів</t>
  </si>
  <si>
    <t>1150.6.10</t>
  </si>
  <si>
    <t>ремонт холу</t>
  </si>
  <si>
    <t>1150.6.11</t>
  </si>
  <si>
    <t>1150.7</t>
  </si>
  <si>
    <t>1150.8</t>
  </si>
  <si>
    <t>1150.9</t>
  </si>
  <si>
    <t>1150.10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</si>
  <si>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</si>
  <si>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</si>
  <si>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</si>
  <si>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</si>
  <si>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</si>
  <si>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</si>
  <si>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1160.4</t>
  </si>
  <si>
    <t>витрати на оплату інших енергоносіїв та інших комунальних послуг</t>
  </si>
  <si>
    <t>1160.5</t>
  </si>
  <si>
    <t>Капітальні видатки (місцевого бюджету)</t>
  </si>
  <si>
    <t>1170.1</t>
  </si>
  <si>
    <t>1170.2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</si>
  <si>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</si>
  <si>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</si>
  <si>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</si>
  <si>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</si>
  <si>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</si>
  <si>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</si>
  <si>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</si>
  <si>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</si>
  <si>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</si>
  <si>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</si>
  <si>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</si>
  <si>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</si>
  <si>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</si>
  <si>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</si>
  <si>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</si>
  <si>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</si>
  <si>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</si>
  <si>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</si>
  <si>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</si>
  <si>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</si>
  <si>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</si>
  <si>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</si>
  <si>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</si>
  <si>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</si>
  <si>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</si>
  <si>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</si>
  <si>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</si>
  <si>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</si>
  <si>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</si>
  <si>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</si>
  <si>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</si>
  <si>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</si>
  <si>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</si>
  <si>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</si>
  <si>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</si>
  <si>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</si>
  <si>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</si>
  <si>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</si>
  <si>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</si>
  <si>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</si>
  <si>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</si>
  <si>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</si>
  <si>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</si>
  <si>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</si>
  <si>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</si>
  <si>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</si>
  <si>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</si>
  <si>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</si>
  <si>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</si>
  <si>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</si>
  <si>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</si>
  <si>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</si>
  <si>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</si>
  <si>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</si>
  <si>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</si>
  <si>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</si>
  <si>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</si>
  <si>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</si>
  <si>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</si>
  <si>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</si>
  <si>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</si>
  <si>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</si>
  <si>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</si>
  <si>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</si>
  <si>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</si>
  <si>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</si>
  <si>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</si>
  <si>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</si>
  <si>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</si>
  <si>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</si>
  <si>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</si>
  <si>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</si>
  <si>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</si>
  <si>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</si>
  <si>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</si>
  <si>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</si>
  <si>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</si>
  <si>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</si>
  <si>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</si>
  <si>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</si>
  <si>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</si>
  <si>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</si>
  <si>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</si>
  <si>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</si>
  <si>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</si>
  <si>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</si>
  <si>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</si>
  <si>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</si>
  <si>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</si>
  <si>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</si>
  <si>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</si>
  <si>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</si>
  <si>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</si>
  <si>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</si>
  <si>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</si>
  <si>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</si>
  <si>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 xml:space="preserve">  __________________________</t>
  </si>
  <si>
    <t>Олег ШКЛЯР</t>
  </si>
  <si>
    <t xml:space="preserve">                                                      Надія ГУШ</t>
  </si>
  <si>
    <t>24.09.2024 №242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</si>
</sst>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vertical="center" wrapText="1"/>
    </xf>
    <xf numFmtId="164" fontId="15" fillId="8" borderId="1" xfId="0" applyNumberFormat="1" applyFont="1" applyFill="1" applyBorder="1" applyAlignment="1">
      <alignment vertical="center" wrapText="1"/>
    </xf>
    <xf numFmtId="164" fontId="7" fillId="8" borderId="1" xfId="0" applyNumberFormat="1" applyFont="1" applyFill="1" applyBorder="1" applyAlignment="1">
      <alignment vertical="center" wrapText="1"/>
    </xf>
    <xf numFmtId="4" fontId="7" fillId="8" borderId="1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zoomScale="78" zoomScaleNormal="78" workbookViewId="0">
      <selection activeCell="G6" sqref="G6"/>
    </sheetView>
  </sheetViews>
  <sheetFormatPr defaultRowHeight="15.75" x14ac:dyDescent="0.25"/>
  <cols>
    <col min="1" max="1" width="76.28515625" style="85" customWidth="1"/>
    <col min="2" max="2" width="9.42578125" style="2" customWidth="1"/>
    <col min="3" max="3" width="14.7109375" style="81" customWidth="1"/>
    <col min="4" max="4" width="20.5703125" style="81" customWidth="1"/>
    <col min="5" max="5" width="19" style="87" customWidth="1"/>
    <col min="6" max="6" width="24.140625" style="85" customWidth="1"/>
    <col min="7" max="7" width="16.42578125" style="85" customWidth="1"/>
    <col min="8" max="8" width="17.28515625" style="85" customWidth="1"/>
    <col min="9" max="9" width="16.42578125" style="85" customWidth="1"/>
    <col min="10" max="10" width="18.85546875" style="85" customWidth="1"/>
    <col min="11" max="11" width="24.7109375" style="85" customWidth="1"/>
  </cols>
  <sheetData>
    <row r="1" spans="1:11" x14ac:dyDescent="0.25">
      <c r="A1" s="1" t="s">
        <v>0</v>
      </c>
      <c r="C1" s="3"/>
      <c r="D1" s="3"/>
      <c r="E1" s="4"/>
      <c r="F1" s="1"/>
      <c r="G1" s="107" t="s">
        <v>1</v>
      </c>
      <c r="H1" s="107"/>
      <c r="I1" s="107"/>
      <c r="J1" s="107"/>
      <c r="K1" s="107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327</v>
      </c>
      <c r="H6" s="14"/>
      <c r="I6" s="14"/>
      <c r="J6" s="14"/>
      <c r="K6" s="10"/>
    </row>
    <row r="7" spans="1:11" ht="19.5" x14ac:dyDescent="0.25">
      <c r="A7" s="10" t="s">
        <v>7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8</v>
      </c>
      <c r="B8" s="11"/>
      <c r="C8" s="12"/>
      <c r="D8" s="13"/>
      <c r="E8" s="13"/>
      <c r="F8" s="14"/>
      <c r="G8" s="14"/>
      <c r="H8" s="10"/>
      <c r="I8" s="108" t="s">
        <v>9</v>
      </c>
      <c r="J8" s="108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108" t="s">
        <v>10</v>
      </c>
      <c r="J9" s="108"/>
      <c r="K9" s="15"/>
    </row>
    <row r="10" spans="1:11" ht="19.5" x14ac:dyDescent="0.25">
      <c r="A10" s="10" t="s">
        <v>11</v>
      </c>
      <c r="B10" s="11"/>
      <c r="C10" s="12"/>
      <c r="D10" s="13"/>
      <c r="E10" s="13"/>
      <c r="F10" s="14"/>
      <c r="G10" s="14"/>
      <c r="H10" s="10"/>
      <c r="I10" s="108" t="s">
        <v>12</v>
      </c>
      <c r="J10" s="108"/>
      <c r="K10" s="15" t="s">
        <v>13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108" t="s">
        <v>14</v>
      </c>
      <c r="J11" s="108"/>
      <c r="K11" s="16"/>
    </row>
    <row r="12" spans="1:11" ht="19.5" x14ac:dyDescent="0.25">
      <c r="A12" s="10" t="s">
        <v>326</v>
      </c>
      <c r="B12" s="11"/>
      <c r="C12" s="12"/>
      <c r="D12" s="13"/>
      <c r="E12" s="13"/>
      <c r="F12" s="14"/>
      <c r="G12" s="14"/>
      <c r="H12" s="10"/>
      <c r="I12" s="108" t="s">
        <v>15</v>
      </c>
      <c r="J12" s="108"/>
      <c r="K12" s="17"/>
    </row>
    <row r="13" spans="1:11" ht="19.5" x14ac:dyDescent="0.25">
      <c r="A13" s="10" t="s">
        <v>16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19.5" x14ac:dyDescent="0.25">
      <c r="A14" s="10"/>
      <c r="B14" s="11"/>
      <c r="C14" s="18"/>
      <c r="D14" s="18"/>
      <c r="E14" s="19"/>
      <c r="F14" s="18"/>
      <c r="G14" s="14"/>
      <c r="H14" s="14"/>
      <c r="I14" s="109"/>
      <c r="J14" s="109"/>
      <c r="K14" s="10"/>
    </row>
    <row r="15" spans="1:11" ht="19.5" x14ac:dyDescent="0.25">
      <c r="A15" s="20" t="s">
        <v>17</v>
      </c>
      <c r="B15" s="110">
        <v>2024</v>
      </c>
      <c r="C15" s="110"/>
      <c r="D15" s="110"/>
      <c r="E15" s="110"/>
      <c r="F15" s="110"/>
      <c r="G15" s="110"/>
      <c r="H15" s="110"/>
      <c r="I15" s="111" t="s">
        <v>18</v>
      </c>
      <c r="J15" s="111"/>
      <c r="K15" s="111"/>
    </row>
    <row r="16" spans="1:11" ht="19.5" x14ac:dyDescent="0.25">
      <c r="A16" s="20" t="s">
        <v>19</v>
      </c>
      <c r="B16" s="103" t="s">
        <v>20</v>
      </c>
      <c r="C16" s="103"/>
      <c r="D16" s="103"/>
      <c r="E16" s="103"/>
      <c r="F16" s="103"/>
      <c r="G16" s="103"/>
      <c r="H16" s="103"/>
      <c r="I16" s="104" t="s">
        <v>21</v>
      </c>
      <c r="J16" s="104"/>
      <c r="K16" s="20">
        <v>26482723</v>
      </c>
    </row>
    <row r="17" spans="1:11" ht="19.5" x14ac:dyDescent="0.25">
      <c r="A17" s="20" t="s">
        <v>22</v>
      </c>
      <c r="B17" s="103" t="s">
        <v>23</v>
      </c>
      <c r="C17" s="103"/>
      <c r="D17" s="103"/>
      <c r="E17" s="103"/>
      <c r="F17" s="103"/>
      <c r="G17" s="103"/>
      <c r="H17" s="103"/>
      <c r="I17" s="104" t="s">
        <v>24</v>
      </c>
      <c r="J17" s="104"/>
      <c r="K17" s="20">
        <v>430</v>
      </c>
    </row>
    <row r="18" spans="1:11" ht="19.5" x14ac:dyDescent="0.25">
      <c r="A18" s="20" t="s">
        <v>25</v>
      </c>
      <c r="B18" s="103" t="s">
        <v>26</v>
      </c>
      <c r="C18" s="103"/>
      <c r="D18" s="103"/>
      <c r="E18" s="103"/>
      <c r="F18" s="103"/>
      <c r="G18" s="103"/>
      <c r="H18" s="103"/>
      <c r="I18" s="104" t="s">
        <v>27</v>
      </c>
      <c r="J18" s="104"/>
      <c r="K18" s="21" t="s">
        <v>28</v>
      </c>
    </row>
    <row r="19" spans="1:11" ht="19.5" x14ac:dyDescent="0.25">
      <c r="A19" s="20" t="s">
        <v>29</v>
      </c>
      <c r="B19" s="103" t="s">
        <v>30</v>
      </c>
      <c r="C19" s="103"/>
      <c r="D19" s="103"/>
      <c r="E19" s="103"/>
      <c r="F19" s="103"/>
      <c r="G19" s="103"/>
      <c r="H19" s="103"/>
      <c r="I19" s="104" t="s">
        <v>31</v>
      </c>
      <c r="J19" s="104"/>
      <c r="K19" s="20"/>
    </row>
    <row r="20" spans="1:11" ht="19.5" x14ac:dyDescent="0.25">
      <c r="A20" s="20" t="s">
        <v>32</v>
      </c>
      <c r="B20" s="103" t="s">
        <v>33</v>
      </c>
      <c r="C20" s="103"/>
      <c r="D20" s="103"/>
      <c r="E20" s="103"/>
      <c r="F20" s="103"/>
      <c r="G20" s="103"/>
      <c r="H20" s="103"/>
      <c r="I20" s="104" t="s">
        <v>34</v>
      </c>
      <c r="J20" s="104"/>
      <c r="K20" s="20"/>
    </row>
    <row r="21" spans="1:11" ht="19.5" x14ac:dyDescent="0.25">
      <c r="A21" s="20" t="s">
        <v>35</v>
      </c>
      <c r="B21" s="103" t="s">
        <v>36</v>
      </c>
      <c r="C21" s="103"/>
      <c r="D21" s="103"/>
      <c r="E21" s="103"/>
      <c r="F21" s="103"/>
      <c r="G21" s="103"/>
      <c r="H21" s="103"/>
      <c r="I21" s="104" t="s">
        <v>37</v>
      </c>
      <c r="J21" s="104"/>
      <c r="K21" s="20" t="s">
        <v>38</v>
      </c>
    </row>
    <row r="22" spans="1:11" ht="19.5" x14ac:dyDescent="0.25">
      <c r="A22" s="20" t="s">
        <v>39</v>
      </c>
      <c r="B22" s="105" t="s">
        <v>40</v>
      </c>
      <c r="C22" s="105"/>
      <c r="D22" s="105"/>
      <c r="E22" s="105"/>
      <c r="F22" s="105"/>
      <c r="G22" s="105"/>
      <c r="H22" s="105"/>
      <c r="I22" s="22"/>
      <c r="J22" s="22"/>
      <c r="K22" s="20"/>
    </row>
    <row r="23" spans="1:11" ht="19.5" x14ac:dyDescent="0.25">
      <c r="A23" s="20" t="s">
        <v>41</v>
      </c>
      <c r="B23" s="103" t="s">
        <v>42</v>
      </c>
      <c r="C23" s="103"/>
      <c r="D23" s="103"/>
      <c r="E23" s="103"/>
      <c r="F23" s="103"/>
      <c r="G23" s="103"/>
      <c r="H23" s="103"/>
      <c r="I23" s="22"/>
      <c r="J23" s="22"/>
      <c r="K23" s="20"/>
    </row>
    <row r="24" spans="1:11" ht="19.5" x14ac:dyDescent="0.25">
      <c r="A24" s="20" t="s">
        <v>43</v>
      </c>
      <c r="B24" s="106">
        <v>65</v>
      </c>
      <c r="C24" s="106"/>
      <c r="D24" s="106"/>
      <c r="E24" s="106"/>
      <c r="F24" s="106"/>
      <c r="G24" s="106"/>
      <c r="H24" s="106"/>
      <c r="I24" s="104" t="s">
        <v>44</v>
      </c>
      <c r="J24" s="104"/>
      <c r="K24" s="20" t="s">
        <v>13</v>
      </c>
    </row>
    <row r="25" spans="1:11" ht="19.5" x14ac:dyDescent="0.25">
      <c r="A25" s="20" t="s">
        <v>45</v>
      </c>
      <c r="B25" s="103" t="s">
        <v>46</v>
      </c>
      <c r="C25" s="103"/>
      <c r="D25" s="103"/>
      <c r="E25" s="103"/>
      <c r="F25" s="103"/>
      <c r="G25" s="103"/>
      <c r="H25" s="103"/>
      <c r="I25" s="104" t="s">
        <v>47</v>
      </c>
      <c r="J25" s="104"/>
      <c r="K25" s="20"/>
    </row>
    <row r="26" spans="1:11" ht="19.5" x14ac:dyDescent="0.25">
      <c r="A26" s="20" t="s">
        <v>48</v>
      </c>
      <c r="B26" s="103">
        <v>347260698</v>
      </c>
      <c r="C26" s="103"/>
      <c r="D26" s="103"/>
      <c r="E26" s="103"/>
      <c r="F26" s="103"/>
      <c r="G26" s="103"/>
      <c r="H26" s="103"/>
      <c r="I26" s="20"/>
      <c r="J26" s="20"/>
      <c r="K26" s="20"/>
    </row>
    <row r="27" spans="1:11" ht="19.5" x14ac:dyDescent="0.25">
      <c r="A27" s="20" t="s">
        <v>49</v>
      </c>
      <c r="B27" s="103" t="s">
        <v>50</v>
      </c>
      <c r="C27" s="103"/>
      <c r="D27" s="103"/>
      <c r="E27" s="103"/>
      <c r="F27" s="103"/>
      <c r="G27" s="103"/>
      <c r="H27" s="103"/>
      <c r="I27" s="23"/>
      <c r="J27" s="23"/>
      <c r="K27" s="23"/>
    </row>
    <row r="28" spans="1:11" ht="18.75" x14ac:dyDescent="0.25">
      <c r="A28" s="24"/>
      <c r="B28" s="25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25">
      <c r="A29" s="102" t="s">
        <v>51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5"/>
    </row>
    <row r="30" spans="1:11" ht="20.25" x14ac:dyDescent="0.25">
      <c r="A30" s="102" t="s">
        <v>52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ht="20.25" x14ac:dyDescent="0.25">
      <c r="A31" s="26"/>
      <c r="B31" s="27"/>
      <c r="C31" s="26"/>
      <c r="D31" s="26"/>
      <c r="E31" s="28"/>
      <c r="F31" s="26"/>
      <c r="G31" s="26"/>
      <c r="H31" s="26"/>
      <c r="I31" s="26"/>
      <c r="J31" s="29" t="s">
        <v>53</v>
      </c>
      <c r="K31" s="5"/>
    </row>
    <row r="32" spans="1:11" ht="18.75" x14ac:dyDescent="0.25">
      <c r="A32" s="100" t="s">
        <v>54</v>
      </c>
      <c r="B32" s="101" t="s">
        <v>55</v>
      </c>
      <c r="C32" s="94" t="s">
        <v>56</v>
      </c>
      <c r="D32" s="99" t="s">
        <v>57</v>
      </c>
      <c r="E32" s="99" t="s">
        <v>58</v>
      </c>
      <c r="F32" s="99" t="s">
        <v>59</v>
      </c>
      <c r="G32" s="94" t="s">
        <v>60</v>
      </c>
      <c r="H32" s="94"/>
      <c r="I32" s="94"/>
      <c r="J32" s="94"/>
      <c r="K32" s="94" t="s">
        <v>61</v>
      </c>
    </row>
    <row r="33" spans="1:11" ht="18.75" x14ac:dyDescent="0.25">
      <c r="A33" s="100"/>
      <c r="B33" s="101"/>
      <c r="C33" s="94"/>
      <c r="D33" s="99"/>
      <c r="E33" s="99"/>
      <c r="F33" s="99"/>
      <c r="G33" s="30" t="s">
        <v>62</v>
      </c>
      <c r="H33" s="30" t="s">
        <v>63</v>
      </c>
      <c r="I33" s="30" t="s">
        <v>64</v>
      </c>
      <c r="J33" s="30" t="s">
        <v>65</v>
      </c>
      <c r="K33" s="94"/>
    </row>
    <row r="34" spans="1:11" ht="15" x14ac:dyDescent="0.25">
      <c r="A34" s="31">
        <v>1</v>
      </c>
      <c r="B34" s="32">
        <v>2</v>
      </c>
      <c r="C34" s="33">
        <v>3</v>
      </c>
      <c r="D34" s="33">
        <v>4</v>
      </c>
      <c r="E34" s="34">
        <v>6</v>
      </c>
      <c r="F34" s="33">
        <v>7</v>
      </c>
      <c r="G34" s="33">
        <v>8</v>
      </c>
      <c r="H34" s="33">
        <v>9</v>
      </c>
      <c r="I34" s="33">
        <v>10</v>
      </c>
      <c r="J34" s="33">
        <v>11</v>
      </c>
      <c r="K34" s="33">
        <v>12</v>
      </c>
    </row>
    <row r="35" spans="1:11" ht="20.25" x14ac:dyDescent="0.25">
      <c r="A35" s="35" t="s">
        <v>66</v>
      </c>
      <c r="B35" s="36">
        <v>1</v>
      </c>
      <c r="C35" s="37">
        <v>1000</v>
      </c>
      <c r="D35" s="35"/>
      <c r="E35" s="38"/>
      <c r="F35" s="35"/>
      <c r="G35" s="35"/>
      <c r="H35" s="35"/>
      <c r="I35" s="35"/>
      <c r="J35" s="35"/>
      <c r="K35" s="35"/>
    </row>
    <row r="36" spans="1:11" ht="20.25" x14ac:dyDescent="0.25">
      <c r="A36" s="39" t="s">
        <v>67</v>
      </c>
      <c r="B36" s="40">
        <f>B35+1</f>
        <v>2</v>
      </c>
      <c r="C36" s="41">
        <v>1010</v>
      </c>
      <c r="D36" s="42">
        <f>D37+D38+D39+D43+D44</f>
        <v>13816.699999999999</v>
      </c>
      <c r="E36" s="42">
        <f>E37+E38+E39+E43+E44+E53+E51</f>
        <v>27547.5</v>
      </c>
      <c r="F36" s="42">
        <f>F37+F38+F39+F43+F44</f>
        <v>22436.5</v>
      </c>
      <c r="G36" s="42">
        <f>G38+G39+G44+G43+G53+G54</f>
        <v>4380.6000000000004</v>
      </c>
      <c r="H36" s="42">
        <f t="shared" ref="H36:J36" si="0">H38+H39+H44+H43+H53+H54</f>
        <v>7380.4</v>
      </c>
      <c r="I36" s="42">
        <f t="shared" si="0"/>
        <v>4340.8999999999996</v>
      </c>
      <c r="J36" s="42">
        <f t="shared" si="0"/>
        <v>6334.6</v>
      </c>
      <c r="K36" s="42"/>
    </row>
    <row r="37" spans="1:11" ht="18.75" x14ac:dyDescent="0.25">
      <c r="A37" s="43" t="s">
        <v>68</v>
      </c>
      <c r="B37" s="40">
        <f t="shared" ref="B37:B99" si="1">B36+1</f>
        <v>3</v>
      </c>
      <c r="C37" s="44">
        <v>1020</v>
      </c>
      <c r="D37" s="45"/>
      <c r="E37" s="45"/>
      <c r="F37" s="45"/>
      <c r="G37" s="45"/>
      <c r="H37" s="45"/>
      <c r="I37" s="45"/>
      <c r="J37" s="45"/>
      <c r="K37" s="45"/>
    </row>
    <row r="38" spans="1:11" ht="37.5" x14ac:dyDescent="0.25">
      <c r="A38" s="43" t="s">
        <v>69</v>
      </c>
      <c r="B38" s="40">
        <f t="shared" si="1"/>
        <v>4</v>
      </c>
      <c r="C38" s="44">
        <v>1030</v>
      </c>
      <c r="D38" s="45">
        <v>744.6</v>
      </c>
      <c r="E38" s="45">
        <v>1353.6</v>
      </c>
      <c r="F38" s="45">
        <f>G38+H38+I38+J38</f>
        <v>1614.2</v>
      </c>
      <c r="G38" s="45"/>
      <c r="H38" s="45"/>
      <c r="I38" s="45">
        <v>275</v>
      </c>
      <c r="J38" s="45">
        <v>1339.2</v>
      </c>
      <c r="K38" s="45"/>
    </row>
    <row r="39" spans="1:11" ht="18.75" x14ac:dyDescent="0.25">
      <c r="A39" s="43" t="s">
        <v>70</v>
      </c>
      <c r="B39" s="40">
        <f t="shared" si="1"/>
        <v>5</v>
      </c>
      <c r="C39" s="44">
        <v>1040</v>
      </c>
      <c r="D39" s="45">
        <f>D40+D41+D42</f>
        <v>1022.1</v>
      </c>
      <c r="E39" s="45">
        <f>E40+E41+E42</f>
        <v>1017.2</v>
      </c>
      <c r="F39" s="45">
        <f>G39+H39+I39+J39</f>
        <v>1281.5999999999999</v>
      </c>
      <c r="G39" s="45">
        <f>G40+G41+G42</f>
        <v>336.6</v>
      </c>
      <c r="H39" s="45">
        <f t="shared" ref="H39:I39" si="2">H40+H41+H42</f>
        <v>166.7</v>
      </c>
      <c r="I39" s="45">
        <f t="shared" si="2"/>
        <v>106.6</v>
      </c>
      <c r="J39" s="45">
        <f>J40+J41+J42</f>
        <v>671.7</v>
      </c>
      <c r="K39" s="45"/>
    </row>
    <row r="40" spans="1:11" ht="19.5" x14ac:dyDescent="0.25">
      <c r="A40" s="46" t="s">
        <v>71</v>
      </c>
      <c r="B40" s="40">
        <f t="shared" si="1"/>
        <v>6</v>
      </c>
      <c r="C40" s="47" t="s">
        <v>72</v>
      </c>
      <c r="D40" s="48">
        <v>1022.1</v>
      </c>
      <c r="E40" s="48">
        <v>1017.2</v>
      </c>
      <c r="F40" s="49">
        <f t="shared" ref="F40:F42" si="3">G40+H40+I40+J40</f>
        <v>1281.5999999999999</v>
      </c>
      <c r="G40" s="50">
        <v>336.6</v>
      </c>
      <c r="H40" s="50">
        <v>166.7</v>
      </c>
      <c r="I40" s="50">
        <v>106.6</v>
      </c>
      <c r="J40" s="50">
        <v>671.7</v>
      </c>
      <c r="K40" s="45"/>
    </row>
    <row r="41" spans="1:11" ht="19.5" x14ac:dyDescent="0.25">
      <c r="A41" s="46" t="s">
        <v>73</v>
      </c>
      <c r="B41" s="40">
        <f t="shared" si="1"/>
        <v>7</v>
      </c>
      <c r="C41" s="47" t="s">
        <v>74</v>
      </c>
      <c r="D41" s="45"/>
      <c r="E41" s="45"/>
      <c r="F41" s="49">
        <f t="shared" si="3"/>
        <v>0</v>
      </c>
      <c r="G41" s="50"/>
      <c r="H41" s="50"/>
      <c r="I41" s="50"/>
      <c r="J41" s="50"/>
      <c r="K41" s="45"/>
    </row>
    <row r="42" spans="1:11" ht="19.5" x14ac:dyDescent="0.25">
      <c r="A42" s="46" t="s">
        <v>75</v>
      </c>
      <c r="B42" s="40">
        <f t="shared" si="1"/>
        <v>8</v>
      </c>
      <c r="C42" s="47" t="s">
        <v>76</v>
      </c>
      <c r="D42" s="45"/>
      <c r="E42" s="45"/>
      <c r="F42" s="49">
        <f t="shared" si="3"/>
        <v>0</v>
      </c>
      <c r="G42" s="50"/>
      <c r="H42" s="50"/>
      <c r="I42" s="50"/>
      <c r="J42" s="50"/>
      <c r="K42" s="45"/>
    </row>
    <row r="43" spans="1:11" ht="37.5" x14ac:dyDescent="0.25">
      <c r="A43" s="43" t="s">
        <v>77</v>
      </c>
      <c r="B43" s="40">
        <f t="shared" si="1"/>
        <v>9</v>
      </c>
      <c r="C43" s="44">
        <v>1050</v>
      </c>
      <c r="D43" s="45">
        <v>3395.7</v>
      </c>
      <c r="E43" s="45">
        <v>4778.7</v>
      </c>
      <c r="F43" s="45">
        <f>G43+H43+I43+J43</f>
        <v>4400</v>
      </c>
      <c r="G43" s="45">
        <v>1400</v>
      </c>
      <c r="H43" s="45">
        <v>1000</v>
      </c>
      <c r="I43" s="45">
        <v>1000</v>
      </c>
      <c r="J43" s="45">
        <v>1000</v>
      </c>
      <c r="K43" s="45"/>
    </row>
    <row r="44" spans="1:11" ht="18.75" x14ac:dyDescent="0.25">
      <c r="A44" s="43" t="s">
        <v>78</v>
      </c>
      <c r="B44" s="40">
        <f t="shared" si="1"/>
        <v>10</v>
      </c>
      <c r="C44" s="44">
        <v>1060</v>
      </c>
      <c r="D44" s="45">
        <f>D45+D46+D47+D48+D49+D50+D52</f>
        <v>8654.2999999999993</v>
      </c>
      <c r="E44" s="45">
        <f>E45+E46+E47+E48+E49</f>
        <v>20398</v>
      </c>
      <c r="F44" s="45">
        <f>G44+H44+I44+J44</f>
        <v>15140.7</v>
      </c>
      <c r="G44" s="45">
        <f>G45+G46+G47+G48+G49+G52</f>
        <v>2644</v>
      </c>
      <c r="H44" s="45">
        <f t="shared" ref="H44:J44" si="4">H45+H46+H47+H48+H49+H52</f>
        <v>6213.7</v>
      </c>
      <c r="I44" s="45">
        <f t="shared" si="4"/>
        <v>2959.3</v>
      </c>
      <c r="J44" s="45">
        <f t="shared" si="4"/>
        <v>3323.7</v>
      </c>
      <c r="K44" s="45"/>
    </row>
    <row r="45" spans="1:11" ht="19.5" x14ac:dyDescent="0.25">
      <c r="A45" s="46" t="s">
        <v>79</v>
      </c>
      <c r="B45" s="40">
        <f t="shared" si="1"/>
        <v>11</v>
      </c>
      <c r="C45" s="47" t="s">
        <v>80</v>
      </c>
      <c r="D45" s="48">
        <v>55.8</v>
      </c>
      <c r="E45" s="48">
        <v>48</v>
      </c>
      <c r="F45" s="49">
        <f t="shared" ref="F45:F49" si="5">G45+H45+I45+J45</f>
        <v>63</v>
      </c>
      <c r="G45" s="50">
        <v>14</v>
      </c>
      <c r="H45" s="50">
        <v>14</v>
      </c>
      <c r="I45" s="50">
        <v>19</v>
      </c>
      <c r="J45" s="50">
        <v>16</v>
      </c>
      <c r="K45" s="45"/>
    </row>
    <row r="46" spans="1:11" ht="19.5" x14ac:dyDescent="0.25">
      <c r="A46" s="46" t="s">
        <v>81</v>
      </c>
      <c r="B46" s="40">
        <f t="shared" si="1"/>
        <v>12</v>
      </c>
      <c r="C46" s="47" t="s">
        <v>82</v>
      </c>
      <c r="D46" s="48"/>
      <c r="E46" s="48"/>
      <c r="F46" s="49">
        <f t="shared" si="5"/>
        <v>0</v>
      </c>
      <c r="G46" s="50"/>
      <c r="H46" s="50"/>
      <c r="I46" s="50"/>
      <c r="J46" s="50"/>
      <c r="K46" s="45"/>
    </row>
    <row r="47" spans="1:11" ht="39" x14ac:dyDescent="0.25">
      <c r="A47" s="46" t="s">
        <v>83</v>
      </c>
      <c r="B47" s="40">
        <f t="shared" si="1"/>
        <v>13</v>
      </c>
      <c r="C47" s="47" t="s">
        <v>84</v>
      </c>
      <c r="D47" s="48"/>
      <c r="E47" s="48"/>
      <c r="F47" s="49">
        <f t="shared" si="5"/>
        <v>0</v>
      </c>
      <c r="G47" s="50"/>
      <c r="H47" s="50"/>
      <c r="I47" s="50"/>
      <c r="J47" s="50"/>
      <c r="K47" s="45"/>
    </row>
    <row r="48" spans="1:11" ht="39" x14ac:dyDescent="0.25">
      <c r="A48" s="46" t="s">
        <v>85</v>
      </c>
      <c r="B48" s="40">
        <f t="shared" si="1"/>
        <v>14</v>
      </c>
      <c r="C48" s="47" t="s">
        <v>86</v>
      </c>
      <c r="D48" s="48">
        <v>8587.2000000000007</v>
      </c>
      <c r="E48" s="48">
        <v>20342.8</v>
      </c>
      <c r="F48" s="49">
        <f t="shared" si="5"/>
        <v>15077.7</v>
      </c>
      <c r="G48" s="50">
        <v>2630</v>
      </c>
      <c r="H48" s="50">
        <v>6199.7</v>
      </c>
      <c r="I48" s="51">
        <v>2940.3</v>
      </c>
      <c r="J48" s="88">
        <v>3307.7</v>
      </c>
      <c r="K48" s="45"/>
    </row>
    <row r="49" spans="1:11" ht="19.5" x14ac:dyDescent="0.25">
      <c r="A49" s="46" t="s">
        <v>87</v>
      </c>
      <c r="B49" s="40">
        <f t="shared" si="1"/>
        <v>15</v>
      </c>
      <c r="C49" s="47" t="s">
        <v>88</v>
      </c>
      <c r="D49" s="48">
        <v>11.3</v>
      </c>
      <c r="E49" s="48">
        <v>7.2</v>
      </c>
      <c r="F49" s="49">
        <f t="shared" si="5"/>
        <v>0</v>
      </c>
      <c r="G49" s="49"/>
      <c r="H49" s="49"/>
      <c r="I49" s="49"/>
      <c r="J49" s="49"/>
      <c r="K49" s="45"/>
    </row>
    <row r="50" spans="1:11" ht="56.25" x14ac:dyDescent="0.25">
      <c r="A50" s="52" t="s">
        <v>89</v>
      </c>
      <c r="B50" s="40">
        <f t="shared" si="1"/>
        <v>16</v>
      </c>
      <c r="C50" s="47" t="s">
        <v>90</v>
      </c>
      <c r="D50" s="45"/>
      <c r="E50" s="48"/>
      <c r="F50" s="49"/>
      <c r="G50" s="50"/>
      <c r="H50" s="50"/>
      <c r="I50" s="50"/>
      <c r="J50" s="50"/>
      <c r="K50" s="45"/>
    </row>
    <row r="51" spans="1:11" ht="19.5" x14ac:dyDescent="0.25">
      <c r="A51" s="52" t="s">
        <v>91</v>
      </c>
      <c r="B51" s="40">
        <f t="shared" si="1"/>
        <v>17</v>
      </c>
      <c r="C51" s="47" t="s">
        <v>92</v>
      </c>
      <c r="D51" s="45"/>
      <c r="E51" s="50"/>
      <c r="F51" s="49"/>
      <c r="G51" s="50"/>
      <c r="H51" s="50"/>
      <c r="I51" s="50"/>
      <c r="J51" s="50"/>
      <c r="K51" s="45"/>
    </row>
    <row r="52" spans="1:11" ht="58.5" x14ac:dyDescent="0.25">
      <c r="A52" s="46" t="s">
        <v>93</v>
      </c>
      <c r="B52" s="40">
        <f t="shared" si="1"/>
        <v>18</v>
      </c>
      <c r="C52" s="47" t="s">
        <v>94</v>
      </c>
      <c r="D52" s="45"/>
      <c r="E52" s="45"/>
      <c r="F52" s="49"/>
      <c r="G52" s="50"/>
      <c r="H52" s="50"/>
      <c r="I52" s="50"/>
      <c r="J52" s="50"/>
      <c r="K52" s="45"/>
    </row>
    <row r="53" spans="1:11" ht="18.75" x14ac:dyDescent="0.25">
      <c r="A53" s="43" t="s">
        <v>95</v>
      </c>
      <c r="B53" s="40">
        <v>18</v>
      </c>
      <c r="C53" s="44">
        <v>1070</v>
      </c>
      <c r="D53" s="45"/>
      <c r="E53" s="45"/>
      <c r="F53" s="45"/>
      <c r="G53" s="45"/>
      <c r="H53" s="45"/>
      <c r="I53" s="45"/>
      <c r="J53" s="45"/>
      <c r="K53" s="45"/>
    </row>
    <row r="54" spans="1:11" ht="37.5" x14ac:dyDescent="0.25">
      <c r="A54" s="43" t="s">
        <v>96</v>
      </c>
      <c r="B54" s="40">
        <v>19</v>
      </c>
      <c r="C54" s="44">
        <v>1080</v>
      </c>
      <c r="D54" s="45">
        <v>105.6</v>
      </c>
      <c r="E54" s="45">
        <v>1.1000000000000001</v>
      </c>
      <c r="F54" s="45">
        <v>99.6</v>
      </c>
      <c r="G54" s="45"/>
      <c r="H54" s="45"/>
      <c r="I54" s="45"/>
      <c r="J54" s="45"/>
      <c r="K54" s="45"/>
    </row>
    <row r="55" spans="1:11" ht="20.25" x14ac:dyDescent="0.25">
      <c r="A55" s="35" t="s">
        <v>97</v>
      </c>
      <c r="B55" s="36">
        <v>20</v>
      </c>
      <c r="C55" s="37">
        <v>1100</v>
      </c>
      <c r="D55" s="53">
        <f>D56+D71+D83+D112+D145</f>
        <v>13815.199999999999</v>
      </c>
      <c r="E55" s="53">
        <f>E56+E71+E83+E112+E145</f>
        <v>27539.5</v>
      </c>
      <c r="F55" s="53">
        <f>F56+F71+F83+F112</f>
        <v>22436.5</v>
      </c>
      <c r="G55" s="53">
        <f>G56+G71+G83+G112</f>
        <v>4380.6000000000004</v>
      </c>
      <c r="H55" s="53">
        <f>H56+H71+H83+H112</f>
        <v>7380.4000000000005</v>
      </c>
      <c r="I55" s="53">
        <f>I56+I71+I83+I112</f>
        <v>4340.8999999999996</v>
      </c>
      <c r="J55" s="53">
        <f>J56+J71+J83+J112</f>
        <v>6334.6</v>
      </c>
      <c r="K55" s="53"/>
    </row>
    <row r="56" spans="1:11" ht="18.75" x14ac:dyDescent="0.25">
      <c r="A56" s="54" t="s">
        <v>68</v>
      </c>
      <c r="B56" s="36">
        <f t="shared" si="1"/>
        <v>21</v>
      </c>
      <c r="C56" s="55">
        <v>1110</v>
      </c>
      <c r="D56" s="56"/>
      <c r="E56" s="56"/>
      <c r="F56" s="56"/>
      <c r="G56" s="56"/>
      <c r="H56" s="56"/>
      <c r="I56" s="56"/>
      <c r="J56" s="56"/>
      <c r="K56" s="56"/>
    </row>
    <row r="57" spans="1:11" ht="18.75" x14ac:dyDescent="0.25">
      <c r="A57" s="43" t="s">
        <v>98</v>
      </c>
      <c r="B57" s="40">
        <f t="shared" si="1"/>
        <v>22</v>
      </c>
      <c r="C57" s="44" t="s">
        <v>99</v>
      </c>
      <c r="D57" s="48"/>
      <c r="E57" s="48"/>
      <c r="F57" s="48"/>
      <c r="G57" s="48"/>
      <c r="H57" s="48"/>
      <c r="I57" s="48"/>
      <c r="J57" s="48"/>
      <c r="K57" s="48"/>
    </row>
    <row r="58" spans="1:11" ht="18.75" x14ac:dyDescent="0.25">
      <c r="A58" s="43" t="s">
        <v>100</v>
      </c>
      <c r="B58" s="40">
        <f t="shared" si="1"/>
        <v>23</v>
      </c>
      <c r="C58" s="44" t="s">
        <v>101</v>
      </c>
      <c r="D58" s="48"/>
      <c r="E58" s="48"/>
      <c r="F58" s="48"/>
      <c r="G58" s="48"/>
      <c r="H58" s="48"/>
      <c r="I58" s="48"/>
      <c r="J58" s="48"/>
      <c r="K58" s="48"/>
    </row>
    <row r="59" spans="1:11" ht="18.75" x14ac:dyDescent="0.25">
      <c r="A59" s="43" t="s">
        <v>102</v>
      </c>
      <c r="B59" s="40">
        <f t="shared" si="1"/>
        <v>24</v>
      </c>
      <c r="C59" s="44" t="s">
        <v>103</v>
      </c>
      <c r="D59" s="48"/>
      <c r="E59" s="48"/>
      <c r="F59" s="48"/>
      <c r="G59" s="48"/>
      <c r="H59" s="48"/>
      <c r="I59" s="48"/>
      <c r="J59" s="48"/>
      <c r="K59" s="48"/>
    </row>
    <row r="60" spans="1:11" ht="18.75" x14ac:dyDescent="0.25">
      <c r="A60" s="43" t="s">
        <v>104</v>
      </c>
      <c r="B60" s="40">
        <f t="shared" si="1"/>
        <v>25</v>
      </c>
      <c r="C60" s="44" t="s">
        <v>105</v>
      </c>
      <c r="D60" s="48"/>
      <c r="E60" s="48"/>
      <c r="F60" s="48"/>
      <c r="G60" s="48"/>
      <c r="H60" s="48"/>
      <c r="I60" s="48"/>
      <c r="J60" s="48"/>
      <c r="K60" s="48"/>
    </row>
    <row r="61" spans="1:11" ht="18.75" x14ac:dyDescent="0.25">
      <c r="A61" s="43" t="s">
        <v>106</v>
      </c>
      <c r="B61" s="40">
        <f t="shared" si="1"/>
        <v>26</v>
      </c>
      <c r="C61" s="44" t="s">
        <v>107</v>
      </c>
      <c r="D61" s="48"/>
      <c r="E61" s="48"/>
      <c r="F61" s="48"/>
      <c r="G61" s="48"/>
      <c r="H61" s="48"/>
      <c r="I61" s="48"/>
      <c r="J61" s="48"/>
      <c r="K61" s="48"/>
    </row>
    <row r="62" spans="1:11" ht="18.75" x14ac:dyDescent="0.25">
      <c r="A62" s="43" t="s">
        <v>108</v>
      </c>
      <c r="B62" s="40">
        <f t="shared" si="1"/>
        <v>27</v>
      </c>
      <c r="C62" s="44" t="s">
        <v>109</v>
      </c>
      <c r="D62" s="48"/>
      <c r="E62" s="48"/>
      <c r="F62" s="48"/>
      <c r="G62" s="48"/>
      <c r="H62" s="48"/>
      <c r="I62" s="48"/>
      <c r="J62" s="48"/>
      <c r="K62" s="48"/>
    </row>
    <row r="63" spans="1:11" ht="18.75" x14ac:dyDescent="0.25">
      <c r="A63" s="43" t="s">
        <v>110</v>
      </c>
      <c r="B63" s="40">
        <f t="shared" si="1"/>
        <v>28</v>
      </c>
      <c r="C63" s="44" t="s">
        <v>111</v>
      </c>
      <c r="D63" s="48"/>
      <c r="E63" s="48"/>
      <c r="F63" s="48"/>
      <c r="G63" s="48"/>
      <c r="H63" s="48"/>
      <c r="I63" s="48"/>
      <c r="J63" s="48"/>
      <c r="K63" s="48"/>
    </row>
    <row r="64" spans="1:11" ht="18.75" x14ac:dyDescent="0.25">
      <c r="A64" s="43" t="s">
        <v>112</v>
      </c>
      <c r="B64" s="40">
        <f t="shared" si="1"/>
        <v>29</v>
      </c>
      <c r="C64" s="44" t="s">
        <v>113</v>
      </c>
      <c r="D64" s="48"/>
      <c r="E64" s="48"/>
      <c r="F64" s="48"/>
      <c r="G64" s="48"/>
      <c r="H64" s="48"/>
      <c r="I64" s="48"/>
      <c r="J64" s="48"/>
      <c r="K64" s="48"/>
    </row>
    <row r="65" spans="1:11" ht="18.75" x14ac:dyDescent="0.25">
      <c r="A65" s="43" t="s">
        <v>114</v>
      </c>
      <c r="B65" s="40">
        <f t="shared" si="1"/>
        <v>30</v>
      </c>
      <c r="C65" s="44" t="s">
        <v>115</v>
      </c>
      <c r="D65" s="48"/>
      <c r="E65" s="48"/>
      <c r="F65" s="48"/>
      <c r="G65" s="48"/>
      <c r="H65" s="48"/>
      <c r="I65" s="48"/>
      <c r="J65" s="48"/>
      <c r="K65" s="48"/>
    </row>
    <row r="66" spans="1:11" ht="18.75" x14ac:dyDescent="0.25">
      <c r="A66" s="43" t="s">
        <v>116</v>
      </c>
      <c r="B66" s="40">
        <f t="shared" si="1"/>
        <v>31</v>
      </c>
      <c r="C66" s="44" t="s">
        <v>117</v>
      </c>
      <c r="D66" s="48"/>
      <c r="E66" s="48"/>
      <c r="F66" s="48"/>
      <c r="G66" s="48"/>
      <c r="H66" s="48"/>
      <c r="I66" s="48"/>
      <c r="J66" s="48"/>
      <c r="K66" s="48"/>
    </row>
    <row r="67" spans="1:11" ht="18.75" x14ac:dyDescent="0.25">
      <c r="A67" s="43" t="s">
        <v>118</v>
      </c>
      <c r="B67" s="40">
        <v>32</v>
      </c>
      <c r="C67" s="44" t="s">
        <v>119</v>
      </c>
      <c r="D67" s="48"/>
      <c r="E67" s="48"/>
      <c r="F67" s="48"/>
      <c r="G67" s="48"/>
      <c r="H67" s="48"/>
      <c r="I67" s="48"/>
      <c r="J67" s="48"/>
      <c r="K67" s="48"/>
    </row>
    <row r="68" spans="1:11" ht="18.75" x14ac:dyDescent="0.25">
      <c r="A68" s="52" t="s">
        <v>120</v>
      </c>
      <c r="B68" s="40">
        <v>33</v>
      </c>
      <c r="C68" s="57" t="s">
        <v>121</v>
      </c>
      <c r="D68" s="48"/>
      <c r="E68" s="48"/>
      <c r="F68" s="48"/>
      <c r="G68" s="48"/>
      <c r="H68" s="48"/>
      <c r="I68" s="48"/>
      <c r="J68" s="48"/>
      <c r="K68" s="48"/>
    </row>
    <row r="69" spans="1:11" ht="18.75" x14ac:dyDescent="0.25">
      <c r="A69" s="52" t="s">
        <v>122</v>
      </c>
      <c r="B69" s="40">
        <v>34</v>
      </c>
      <c r="C69" s="57" t="s">
        <v>123</v>
      </c>
      <c r="D69" s="48"/>
      <c r="E69" s="48"/>
      <c r="F69" s="48"/>
      <c r="G69" s="48"/>
      <c r="H69" s="48"/>
      <c r="I69" s="48"/>
      <c r="J69" s="48"/>
      <c r="K69" s="48"/>
    </row>
    <row r="70" spans="1:11" ht="18.75" x14ac:dyDescent="0.25">
      <c r="A70" s="52" t="s">
        <v>124</v>
      </c>
      <c r="B70" s="40">
        <v>35</v>
      </c>
      <c r="C70" s="57" t="s">
        <v>125</v>
      </c>
      <c r="D70" s="48"/>
      <c r="E70" s="48"/>
      <c r="F70" s="48"/>
      <c r="G70" s="48"/>
      <c r="H70" s="48"/>
      <c r="I70" s="48"/>
      <c r="J70" s="48"/>
      <c r="K70" s="48"/>
    </row>
    <row r="71" spans="1:11" ht="18.75" x14ac:dyDescent="0.25">
      <c r="A71" s="58" t="s">
        <v>126</v>
      </c>
      <c r="B71" s="36">
        <v>36</v>
      </c>
      <c r="C71" s="55">
        <v>1120</v>
      </c>
      <c r="D71" s="59">
        <f t="shared" ref="D71:J71" si="6">D72+D73+D74+D75+D76+D77+D78+D79+D80+D81+D82</f>
        <v>744.59999999999991</v>
      </c>
      <c r="E71" s="59">
        <f t="shared" si="6"/>
        <v>1353.6</v>
      </c>
      <c r="F71" s="59">
        <f t="shared" si="6"/>
        <v>1614.2000000000003</v>
      </c>
      <c r="G71" s="59">
        <f t="shared" si="6"/>
        <v>0</v>
      </c>
      <c r="H71" s="59">
        <f t="shared" si="6"/>
        <v>0</v>
      </c>
      <c r="I71" s="59">
        <f t="shared" si="6"/>
        <v>275</v>
      </c>
      <c r="J71" s="59">
        <f t="shared" si="6"/>
        <v>1339.2</v>
      </c>
      <c r="K71" s="56"/>
    </row>
    <row r="72" spans="1:11" ht="19.5" x14ac:dyDescent="0.25">
      <c r="A72" s="43" t="s">
        <v>98</v>
      </c>
      <c r="B72" s="40">
        <f t="shared" si="1"/>
        <v>37</v>
      </c>
      <c r="C72" s="44" t="s">
        <v>127</v>
      </c>
      <c r="D72" s="49">
        <v>580.79999999999995</v>
      </c>
      <c r="E72" s="49">
        <v>1055.5999999999999</v>
      </c>
      <c r="F72" s="49">
        <f>G72+H72+I72+J72</f>
        <v>1323.1000000000001</v>
      </c>
      <c r="G72" s="48"/>
      <c r="H72" s="48"/>
      <c r="I72" s="48">
        <v>225.4</v>
      </c>
      <c r="J72" s="48">
        <v>1097.7</v>
      </c>
      <c r="K72" s="48"/>
    </row>
    <row r="73" spans="1:11" ht="19.5" x14ac:dyDescent="0.25">
      <c r="A73" s="43" t="s">
        <v>100</v>
      </c>
      <c r="B73" s="40">
        <f t="shared" si="1"/>
        <v>38</v>
      </c>
      <c r="C73" s="44" t="s">
        <v>128</v>
      </c>
      <c r="D73" s="49">
        <v>163.80000000000001</v>
      </c>
      <c r="E73" s="49">
        <v>298</v>
      </c>
      <c r="F73" s="49">
        <f>G73+H73+I73+J73</f>
        <v>291.10000000000002</v>
      </c>
      <c r="G73" s="48"/>
      <c r="H73" s="48"/>
      <c r="I73" s="48">
        <v>49.6</v>
      </c>
      <c r="J73" s="48">
        <v>241.5</v>
      </c>
      <c r="K73" s="48"/>
    </row>
    <row r="74" spans="1:11" ht="19.5" x14ac:dyDescent="0.25">
      <c r="A74" s="43" t="s">
        <v>102</v>
      </c>
      <c r="B74" s="40">
        <f t="shared" si="1"/>
        <v>39</v>
      </c>
      <c r="C74" s="44" t="s">
        <v>129</v>
      </c>
      <c r="D74" s="49"/>
      <c r="E74" s="49"/>
      <c r="F74" s="49">
        <v>0</v>
      </c>
      <c r="G74" s="49"/>
      <c r="H74" s="49"/>
      <c r="I74" s="49"/>
      <c r="J74" s="49"/>
      <c r="K74" s="48"/>
    </row>
    <row r="75" spans="1:11" ht="19.5" x14ac:dyDescent="0.25">
      <c r="A75" s="43" t="s">
        <v>104</v>
      </c>
      <c r="B75" s="40">
        <f t="shared" si="1"/>
        <v>40</v>
      </c>
      <c r="C75" s="44" t="s">
        <v>130</v>
      </c>
      <c r="D75" s="49"/>
      <c r="E75" s="49"/>
      <c r="F75" s="49">
        <f t="shared" ref="F75:F76" si="7">G75+H75+I75+J75</f>
        <v>0</v>
      </c>
      <c r="G75" s="48"/>
      <c r="H75" s="48"/>
      <c r="I75" s="48"/>
      <c r="J75" s="48"/>
      <c r="K75" s="48"/>
    </row>
    <row r="76" spans="1:11" ht="19.5" x14ac:dyDescent="0.25">
      <c r="A76" s="43" t="s">
        <v>106</v>
      </c>
      <c r="B76" s="40">
        <f t="shared" si="1"/>
        <v>41</v>
      </c>
      <c r="C76" s="44" t="s">
        <v>131</v>
      </c>
      <c r="D76" s="49"/>
      <c r="E76" s="49"/>
      <c r="F76" s="49">
        <f t="shared" si="7"/>
        <v>0</v>
      </c>
      <c r="G76" s="48"/>
      <c r="H76" s="48"/>
      <c r="I76" s="48"/>
      <c r="J76" s="48"/>
      <c r="K76" s="48"/>
    </row>
    <row r="77" spans="1:11" ht="19.5" x14ac:dyDescent="0.25">
      <c r="A77" s="43" t="s">
        <v>108</v>
      </c>
      <c r="B77" s="40">
        <f t="shared" si="1"/>
        <v>42</v>
      </c>
      <c r="C77" s="44" t="s">
        <v>132</v>
      </c>
      <c r="D77" s="49"/>
      <c r="E77" s="49"/>
      <c r="F77" s="49">
        <v>0</v>
      </c>
      <c r="G77" s="49"/>
      <c r="H77" s="49"/>
      <c r="I77" s="49"/>
      <c r="J77" s="49"/>
      <c r="K77" s="48"/>
    </row>
    <row r="78" spans="1:11" ht="19.5" x14ac:dyDescent="0.25">
      <c r="A78" s="43" t="s">
        <v>110</v>
      </c>
      <c r="B78" s="40">
        <f t="shared" si="1"/>
        <v>43</v>
      </c>
      <c r="C78" s="44" t="s">
        <v>133</v>
      </c>
      <c r="D78" s="49"/>
      <c r="E78" s="49"/>
      <c r="F78" s="49">
        <f>G78+H78+I78+J78</f>
        <v>0</v>
      </c>
      <c r="G78" s="48"/>
      <c r="H78" s="48"/>
      <c r="I78" s="48"/>
      <c r="J78" s="48"/>
      <c r="K78" s="48"/>
    </row>
    <row r="79" spans="1:11" ht="19.5" x14ac:dyDescent="0.25">
      <c r="A79" s="43" t="s">
        <v>112</v>
      </c>
      <c r="B79" s="40">
        <f t="shared" si="1"/>
        <v>44</v>
      </c>
      <c r="C79" s="44" t="s">
        <v>134</v>
      </c>
      <c r="D79" s="49"/>
      <c r="E79" s="49"/>
      <c r="F79" s="49">
        <f t="shared" ref="F79:F82" si="8">G79+H79+I79+J79</f>
        <v>0</v>
      </c>
      <c r="G79" s="48"/>
      <c r="H79" s="48"/>
      <c r="I79" s="48"/>
      <c r="J79" s="48"/>
      <c r="K79" s="48"/>
    </row>
    <row r="80" spans="1:11" ht="19.5" x14ac:dyDescent="0.25">
      <c r="A80" s="43" t="s">
        <v>114</v>
      </c>
      <c r="B80" s="40">
        <f t="shared" si="1"/>
        <v>45</v>
      </c>
      <c r="C80" s="44" t="s">
        <v>135</v>
      </c>
      <c r="D80" s="49"/>
      <c r="E80" s="49"/>
      <c r="F80" s="49">
        <f t="shared" si="8"/>
        <v>0</v>
      </c>
      <c r="G80" s="48"/>
      <c r="H80" s="48"/>
      <c r="I80" s="48"/>
      <c r="J80" s="48"/>
      <c r="K80" s="48"/>
    </row>
    <row r="81" spans="1:11" ht="19.5" x14ac:dyDescent="0.25">
      <c r="A81" s="43" t="s">
        <v>116</v>
      </c>
      <c r="B81" s="40">
        <f t="shared" si="1"/>
        <v>46</v>
      </c>
      <c r="C81" s="44" t="s">
        <v>136</v>
      </c>
      <c r="D81" s="49"/>
      <c r="E81" s="49"/>
      <c r="F81" s="49">
        <f t="shared" si="8"/>
        <v>0</v>
      </c>
      <c r="G81" s="48"/>
      <c r="H81" s="48"/>
      <c r="I81" s="48"/>
      <c r="J81" s="48"/>
      <c r="K81" s="48"/>
    </row>
    <row r="82" spans="1:11" ht="19.5" x14ac:dyDescent="0.25">
      <c r="A82" s="43" t="s">
        <v>137</v>
      </c>
      <c r="B82" s="40">
        <f t="shared" si="1"/>
        <v>47</v>
      </c>
      <c r="C82" s="44" t="s">
        <v>138</v>
      </c>
      <c r="D82" s="49"/>
      <c r="E82" s="49"/>
      <c r="F82" s="49">
        <f t="shared" si="8"/>
        <v>0</v>
      </c>
      <c r="G82" s="48"/>
      <c r="H82" s="48"/>
      <c r="I82" s="48"/>
      <c r="J82" s="48"/>
      <c r="K82" s="48"/>
    </row>
    <row r="83" spans="1:11" ht="18.75" x14ac:dyDescent="0.25">
      <c r="A83" s="58" t="s">
        <v>139</v>
      </c>
      <c r="B83" s="36">
        <f>B82+1</f>
        <v>48</v>
      </c>
      <c r="C83" s="55">
        <v>1130</v>
      </c>
      <c r="D83" s="60">
        <f>D84+D85+D86+D87+D88+D89+D106+D107+D108+D111</f>
        <v>8652.7999999999993</v>
      </c>
      <c r="E83" s="60">
        <f t="shared" ref="E83:J83" si="9">E84+E85+E86+E87+E88+E89+E106+E107+E108+E111+E109</f>
        <v>20390</v>
      </c>
      <c r="F83" s="60">
        <f t="shared" si="9"/>
        <v>15140.699999999999</v>
      </c>
      <c r="G83" s="60">
        <f t="shared" si="9"/>
        <v>2644.0000000000005</v>
      </c>
      <c r="H83" s="60">
        <f t="shared" si="9"/>
        <v>6213.7000000000007</v>
      </c>
      <c r="I83" s="60">
        <f>I84+I85+I86+I87+I88+I89+I106+I107+I108+I111+I109</f>
        <v>2959.2999999999993</v>
      </c>
      <c r="J83" s="60">
        <f t="shared" si="9"/>
        <v>3323.7000000000003</v>
      </c>
      <c r="K83" s="56"/>
    </row>
    <row r="84" spans="1:11" ht="18.75" x14ac:dyDescent="0.25">
      <c r="A84" s="43" t="s">
        <v>98</v>
      </c>
      <c r="B84" s="40">
        <f t="shared" si="1"/>
        <v>49</v>
      </c>
      <c r="C84" s="44" t="s">
        <v>140</v>
      </c>
      <c r="D84" s="48">
        <v>6519</v>
      </c>
      <c r="E84" s="48">
        <v>15996</v>
      </c>
      <c r="F84" s="61">
        <f>G84+H84+I84+J84</f>
        <v>11450.8</v>
      </c>
      <c r="G84" s="61">
        <v>1991.7</v>
      </c>
      <c r="H84" s="61">
        <v>4962.7</v>
      </c>
      <c r="I84" s="61">
        <v>2138.1999999999998</v>
      </c>
      <c r="J84" s="89">
        <v>2358.1999999999998</v>
      </c>
      <c r="K84" s="48"/>
    </row>
    <row r="85" spans="1:11" ht="18.75" x14ac:dyDescent="0.25">
      <c r="A85" s="43" t="s">
        <v>100</v>
      </c>
      <c r="B85" s="40">
        <f t="shared" si="1"/>
        <v>50</v>
      </c>
      <c r="C85" s="44" t="s">
        <v>141</v>
      </c>
      <c r="D85" s="48">
        <v>1516</v>
      </c>
      <c r="E85" s="48">
        <v>3453.2</v>
      </c>
      <c r="F85" s="48">
        <f t="shared" ref="F85:F111" si="10">G85+H85+I85+J85</f>
        <v>2538.8999999999996</v>
      </c>
      <c r="G85" s="48">
        <v>458.7</v>
      </c>
      <c r="H85" s="48">
        <v>1091</v>
      </c>
      <c r="I85" s="48">
        <v>470.4</v>
      </c>
      <c r="J85" s="90">
        <v>518.79999999999995</v>
      </c>
      <c r="K85" s="48"/>
    </row>
    <row r="86" spans="1:11" ht="18.75" x14ac:dyDescent="0.25">
      <c r="A86" s="43" t="s">
        <v>102</v>
      </c>
      <c r="B86" s="40">
        <f t="shared" si="1"/>
        <v>51</v>
      </c>
      <c r="C86" s="44" t="s">
        <v>142</v>
      </c>
      <c r="D86" s="48">
        <v>53.8</v>
      </c>
      <c r="E86" s="48">
        <v>108</v>
      </c>
      <c r="F86" s="48">
        <f t="shared" si="10"/>
        <v>105</v>
      </c>
      <c r="G86" s="48">
        <v>30</v>
      </c>
      <c r="H86" s="48">
        <v>15</v>
      </c>
      <c r="I86" s="48">
        <v>45</v>
      </c>
      <c r="J86" s="48">
        <v>15</v>
      </c>
      <c r="K86" s="48"/>
    </row>
    <row r="87" spans="1:11" ht="18.75" x14ac:dyDescent="0.25">
      <c r="A87" s="43" t="s">
        <v>104</v>
      </c>
      <c r="B87" s="40">
        <f t="shared" si="1"/>
        <v>52</v>
      </c>
      <c r="C87" s="44" t="s">
        <v>143</v>
      </c>
      <c r="D87" s="48">
        <v>293.39999999999998</v>
      </c>
      <c r="E87" s="48">
        <v>460</v>
      </c>
      <c r="F87" s="48">
        <f t="shared" si="10"/>
        <v>345.6</v>
      </c>
      <c r="G87" s="48">
        <v>69.900000000000006</v>
      </c>
      <c r="H87" s="48">
        <v>63.6</v>
      </c>
      <c r="I87" s="48">
        <v>112.1</v>
      </c>
      <c r="J87" s="48">
        <v>100</v>
      </c>
      <c r="K87" s="48"/>
    </row>
    <row r="88" spans="1:11" ht="18.75" x14ac:dyDescent="0.25">
      <c r="A88" s="43" t="s">
        <v>106</v>
      </c>
      <c r="B88" s="40">
        <f t="shared" si="1"/>
        <v>53</v>
      </c>
      <c r="C88" s="44" t="s">
        <v>144</v>
      </c>
      <c r="D88" s="48"/>
      <c r="E88" s="48"/>
      <c r="F88" s="48">
        <f t="shared" si="10"/>
        <v>0</v>
      </c>
      <c r="G88" s="48"/>
      <c r="H88" s="48"/>
      <c r="I88" s="48"/>
      <c r="J88" s="48"/>
      <c r="K88" s="48"/>
    </row>
    <row r="89" spans="1:11" ht="18.75" x14ac:dyDescent="0.25">
      <c r="A89" s="43" t="s">
        <v>108</v>
      </c>
      <c r="B89" s="40">
        <f t="shared" si="1"/>
        <v>54</v>
      </c>
      <c r="C89" s="44" t="s">
        <v>145</v>
      </c>
      <c r="D89" s="45">
        <v>166.9</v>
      </c>
      <c r="E89" s="45">
        <f>E90+E91+E92+E93+E94+E95+E96+E97+E98+E99</f>
        <v>220.8</v>
      </c>
      <c r="F89" s="48">
        <f>G89+H89+I89+J89</f>
        <v>595.5</v>
      </c>
      <c r="G89" s="48">
        <f>G90+G91+G92+G93+G94+G95+G96+G97+G98+G99+G100+G101+G102+G103+G104+G105</f>
        <v>74.999999999999986</v>
      </c>
      <c r="H89" s="48">
        <f t="shared" ref="H89:J89" si="11">H90+H91+H92+H93+H94+H95+H96+H97+H98+H99+H100+H101+H102+H103+H104+H105</f>
        <v>55.000000000000007</v>
      </c>
      <c r="I89" s="48">
        <f>I90+I91+I92+I93+I94+I95+I96+I97+I98+I99+I100+I101+I102+I103+I104+I105</f>
        <v>162.20000000000002</v>
      </c>
      <c r="J89" s="48">
        <f t="shared" si="11"/>
        <v>303.29999999999995</v>
      </c>
      <c r="K89" s="48"/>
    </row>
    <row r="90" spans="1:11" ht="18.75" x14ac:dyDescent="0.25">
      <c r="A90" s="62" t="s">
        <v>146</v>
      </c>
      <c r="B90" s="40">
        <f t="shared" si="1"/>
        <v>55</v>
      </c>
      <c r="C90" s="57" t="s">
        <v>147</v>
      </c>
      <c r="D90" s="48"/>
      <c r="E90" s="48"/>
      <c r="F90" s="48">
        <f t="shared" si="10"/>
        <v>2.2000000000000002</v>
      </c>
      <c r="G90" s="48"/>
      <c r="H90" s="48">
        <v>2.2000000000000002</v>
      </c>
      <c r="I90" s="48"/>
      <c r="J90" s="48"/>
      <c r="K90" s="48"/>
    </row>
    <row r="91" spans="1:11" ht="18.75" x14ac:dyDescent="0.25">
      <c r="A91" s="62" t="s">
        <v>148</v>
      </c>
      <c r="B91" s="40">
        <f t="shared" si="1"/>
        <v>56</v>
      </c>
      <c r="C91" s="57" t="s">
        <v>149</v>
      </c>
      <c r="D91" s="48"/>
      <c r="E91" s="48">
        <v>98</v>
      </c>
      <c r="F91" s="48">
        <f t="shared" si="10"/>
        <v>53</v>
      </c>
      <c r="G91" s="48">
        <v>12.2</v>
      </c>
      <c r="H91" s="48">
        <v>6.1</v>
      </c>
      <c r="I91" s="48">
        <v>19.399999999999999</v>
      </c>
      <c r="J91" s="48">
        <v>15.3</v>
      </c>
      <c r="K91" s="48"/>
    </row>
    <row r="92" spans="1:11" ht="18.75" x14ac:dyDescent="0.25">
      <c r="A92" s="62" t="s">
        <v>150</v>
      </c>
      <c r="B92" s="40">
        <f t="shared" si="1"/>
        <v>57</v>
      </c>
      <c r="C92" s="57" t="s">
        <v>151</v>
      </c>
      <c r="D92" s="48"/>
      <c r="E92" s="48"/>
      <c r="F92" s="48">
        <f t="shared" si="10"/>
        <v>20</v>
      </c>
      <c r="G92" s="48">
        <v>11</v>
      </c>
      <c r="H92" s="48"/>
      <c r="I92" s="48">
        <v>9</v>
      </c>
      <c r="J92" s="48"/>
      <c r="K92" s="48"/>
    </row>
    <row r="93" spans="1:11" ht="18.75" x14ac:dyDescent="0.25">
      <c r="A93" s="62" t="s">
        <v>152</v>
      </c>
      <c r="B93" s="40">
        <f t="shared" si="1"/>
        <v>58</v>
      </c>
      <c r="C93" s="57" t="s">
        <v>153</v>
      </c>
      <c r="D93" s="48"/>
      <c r="E93" s="48">
        <v>98</v>
      </c>
      <c r="F93" s="48">
        <f t="shared" si="10"/>
        <v>377.2</v>
      </c>
      <c r="G93" s="48">
        <v>14.7</v>
      </c>
      <c r="H93" s="48">
        <v>12</v>
      </c>
      <c r="I93" s="48">
        <v>100</v>
      </c>
      <c r="J93" s="48">
        <v>250.5</v>
      </c>
      <c r="K93" s="48"/>
    </row>
    <row r="94" spans="1:11" ht="18.75" x14ac:dyDescent="0.25">
      <c r="A94" s="62" t="s">
        <v>154</v>
      </c>
      <c r="B94" s="40">
        <f t="shared" si="1"/>
        <v>59</v>
      </c>
      <c r="C94" s="57" t="s">
        <v>155</v>
      </c>
      <c r="D94" s="48"/>
      <c r="E94" s="48">
        <v>20.399999999999999</v>
      </c>
      <c r="F94" s="48">
        <f t="shared" si="10"/>
        <v>16.899999999999999</v>
      </c>
      <c r="G94" s="48">
        <v>3.9</v>
      </c>
      <c r="H94" s="48">
        <v>3.9</v>
      </c>
      <c r="I94" s="48">
        <v>5.2</v>
      </c>
      <c r="J94" s="48">
        <v>3.9</v>
      </c>
      <c r="K94" s="48"/>
    </row>
    <row r="95" spans="1:11" ht="18.75" x14ac:dyDescent="0.25">
      <c r="A95" s="62" t="s">
        <v>156</v>
      </c>
      <c r="B95" s="40">
        <f t="shared" si="1"/>
        <v>60</v>
      </c>
      <c r="C95" s="57" t="s">
        <v>157</v>
      </c>
      <c r="D95" s="48"/>
      <c r="E95" s="48">
        <v>4.4000000000000004</v>
      </c>
      <c r="F95" s="48">
        <f t="shared" si="10"/>
        <v>14.4</v>
      </c>
      <c r="G95" s="48"/>
      <c r="H95" s="48">
        <v>4.4000000000000004</v>
      </c>
      <c r="I95" s="48">
        <v>5</v>
      </c>
      <c r="J95" s="48">
        <v>5</v>
      </c>
      <c r="K95" s="48"/>
    </row>
    <row r="96" spans="1:11" ht="18.75" x14ac:dyDescent="0.25">
      <c r="A96" s="62" t="s">
        <v>158</v>
      </c>
      <c r="B96" s="40">
        <f t="shared" si="1"/>
        <v>61</v>
      </c>
      <c r="C96" s="57" t="s">
        <v>159</v>
      </c>
      <c r="D96" s="48"/>
      <c r="E96" s="48"/>
      <c r="F96" s="48">
        <f t="shared" si="10"/>
        <v>4</v>
      </c>
      <c r="G96" s="48"/>
      <c r="H96" s="48">
        <v>2</v>
      </c>
      <c r="I96" s="48"/>
      <c r="J96" s="48">
        <v>2</v>
      </c>
      <c r="K96" s="48"/>
    </row>
    <row r="97" spans="1:11" ht="18.75" x14ac:dyDescent="0.25">
      <c r="A97" s="62" t="s">
        <v>160</v>
      </c>
      <c r="B97" s="40">
        <f t="shared" si="1"/>
        <v>62</v>
      </c>
      <c r="C97" s="57" t="s">
        <v>161</v>
      </c>
      <c r="D97" s="48"/>
      <c r="E97" s="48"/>
      <c r="F97" s="48">
        <f t="shared" si="10"/>
        <v>1.6</v>
      </c>
      <c r="G97" s="48">
        <v>0.8</v>
      </c>
      <c r="H97" s="48"/>
      <c r="I97" s="48">
        <v>0.8</v>
      </c>
      <c r="J97" s="48"/>
      <c r="K97" s="48"/>
    </row>
    <row r="98" spans="1:11" ht="18.75" x14ac:dyDescent="0.25">
      <c r="A98" s="62" t="s">
        <v>162</v>
      </c>
      <c r="B98" s="40">
        <f t="shared" si="1"/>
        <v>63</v>
      </c>
      <c r="C98" s="57" t="s">
        <v>163</v>
      </c>
      <c r="D98" s="48"/>
      <c r="E98" s="48"/>
      <c r="F98" s="48">
        <f t="shared" si="10"/>
        <v>33.800000000000004</v>
      </c>
      <c r="G98" s="48">
        <v>9.5</v>
      </c>
      <c r="H98" s="48">
        <v>8.1</v>
      </c>
      <c r="I98" s="48">
        <v>8.1</v>
      </c>
      <c r="J98" s="48">
        <v>8.1</v>
      </c>
      <c r="K98" s="48"/>
    </row>
    <row r="99" spans="1:11" ht="18.75" x14ac:dyDescent="0.25">
      <c r="A99" s="62" t="s">
        <v>164</v>
      </c>
      <c r="B99" s="40">
        <f t="shared" si="1"/>
        <v>64</v>
      </c>
      <c r="C99" s="57" t="s">
        <v>165</v>
      </c>
      <c r="D99" s="48"/>
      <c r="E99" s="48"/>
      <c r="F99" s="48">
        <f t="shared" si="10"/>
        <v>13.8</v>
      </c>
      <c r="G99" s="48">
        <v>6.2</v>
      </c>
      <c r="H99" s="48">
        <v>3.7</v>
      </c>
      <c r="I99" s="48"/>
      <c r="J99" s="48">
        <v>3.9</v>
      </c>
      <c r="K99" s="48"/>
    </row>
    <row r="100" spans="1:11" ht="18.75" x14ac:dyDescent="0.25">
      <c r="A100" s="62" t="s">
        <v>166</v>
      </c>
      <c r="B100" s="40">
        <f>B99+1</f>
        <v>65</v>
      </c>
      <c r="C100" s="57" t="s">
        <v>167</v>
      </c>
      <c r="D100" s="48"/>
      <c r="E100" s="48"/>
      <c r="F100" s="48">
        <f t="shared" si="10"/>
        <v>24</v>
      </c>
      <c r="G100" s="48">
        <v>5</v>
      </c>
      <c r="H100" s="48">
        <v>5</v>
      </c>
      <c r="I100" s="48">
        <v>7</v>
      </c>
      <c r="J100" s="48">
        <v>7</v>
      </c>
      <c r="K100" s="48"/>
    </row>
    <row r="101" spans="1:11" ht="18.75" x14ac:dyDescent="0.25">
      <c r="A101" s="62" t="s">
        <v>168</v>
      </c>
      <c r="B101" s="40">
        <f t="shared" ref="B101:B113" si="12">B100+1</f>
        <v>66</v>
      </c>
      <c r="C101" s="57" t="s">
        <v>169</v>
      </c>
      <c r="D101" s="48"/>
      <c r="E101" s="48"/>
      <c r="F101" s="48">
        <f t="shared" si="10"/>
        <v>9</v>
      </c>
      <c r="G101" s="48">
        <v>2.2999999999999998</v>
      </c>
      <c r="H101" s="48">
        <v>2.2000000000000002</v>
      </c>
      <c r="I101" s="48">
        <v>2.2999999999999998</v>
      </c>
      <c r="J101" s="48">
        <v>2.2000000000000002</v>
      </c>
      <c r="K101" s="48"/>
    </row>
    <row r="102" spans="1:11" ht="18.75" x14ac:dyDescent="0.25">
      <c r="A102" s="62" t="s">
        <v>170</v>
      </c>
      <c r="B102" s="40">
        <f t="shared" si="12"/>
        <v>67</v>
      </c>
      <c r="C102" s="57" t="s">
        <v>171</v>
      </c>
      <c r="D102" s="48"/>
      <c r="E102" s="48"/>
      <c r="F102" s="48">
        <f t="shared" si="10"/>
        <v>9.7000000000000011</v>
      </c>
      <c r="G102" s="48">
        <v>2.5</v>
      </c>
      <c r="H102" s="48">
        <v>2.4</v>
      </c>
      <c r="I102" s="48">
        <v>2.4</v>
      </c>
      <c r="J102" s="48">
        <v>2.4</v>
      </c>
      <c r="K102" s="48"/>
    </row>
    <row r="103" spans="1:11" ht="18.75" x14ac:dyDescent="0.25">
      <c r="A103" s="62" t="s">
        <v>172</v>
      </c>
      <c r="B103" s="40">
        <f t="shared" si="12"/>
        <v>68</v>
      </c>
      <c r="C103" s="57" t="s">
        <v>173</v>
      </c>
      <c r="D103" s="48"/>
      <c r="E103" s="48"/>
      <c r="F103" s="48">
        <f t="shared" si="10"/>
        <v>8</v>
      </c>
      <c r="G103" s="48">
        <v>2</v>
      </c>
      <c r="H103" s="48">
        <v>2</v>
      </c>
      <c r="I103" s="48">
        <v>2</v>
      </c>
      <c r="J103" s="48">
        <v>2</v>
      </c>
      <c r="K103" s="48"/>
    </row>
    <row r="104" spans="1:11" ht="18.75" x14ac:dyDescent="0.25">
      <c r="A104" s="62" t="s">
        <v>174</v>
      </c>
      <c r="B104" s="40">
        <f t="shared" si="12"/>
        <v>69</v>
      </c>
      <c r="C104" s="57" t="s">
        <v>175</v>
      </c>
      <c r="D104" s="48"/>
      <c r="E104" s="48"/>
      <c r="F104" s="48">
        <f t="shared" si="10"/>
        <v>3.8</v>
      </c>
      <c r="G104" s="48">
        <v>3.8</v>
      </c>
      <c r="H104" s="48"/>
      <c r="I104" s="48"/>
      <c r="J104" s="48"/>
      <c r="K104" s="48"/>
    </row>
    <row r="105" spans="1:11" ht="18.75" x14ac:dyDescent="0.25">
      <c r="A105" s="62" t="s">
        <v>176</v>
      </c>
      <c r="B105" s="40">
        <f t="shared" si="12"/>
        <v>70</v>
      </c>
      <c r="C105" s="57" t="s">
        <v>177</v>
      </c>
      <c r="D105" s="48"/>
      <c r="E105" s="48"/>
      <c r="F105" s="48">
        <f t="shared" si="10"/>
        <v>4.0999999999999996</v>
      </c>
      <c r="G105" s="48">
        <v>1.1000000000000001</v>
      </c>
      <c r="H105" s="48">
        <v>1</v>
      </c>
      <c r="I105" s="48">
        <v>1</v>
      </c>
      <c r="J105" s="48">
        <v>1</v>
      </c>
      <c r="K105" s="48"/>
    </row>
    <row r="106" spans="1:11" ht="18.75" x14ac:dyDescent="0.25">
      <c r="A106" s="43" t="s">
        <v>110</v>
      </c>
      <c r="B106" s="40">
        <f t="shared" si="12"/>
        <v>71</v>
      </c>
      <c r="C106" s="44" t="s">
        <v>178</v>
      </c>
      <c r="D106" s="48"/>
      <c r="E106" s="48"/>
      <c r="F106" s="48">
        <f t="shared" si="10"/>
        <v>0</v>
      </c>
      <c r="G106" s="48"/>
      <c r="H106" s="48"/>
      <c r="I106" s="48"/>
      <c r="J106" s="48"/>
      <c r="K106" s="48"/>
    </row>
    <row r="107" spans="1:11" ht="18.75" x14ac:dyDescent="0.25">
      <c r="A107" s="43" t="s">
        <v>112</v>
      </c>
      <c r="B107" s="40">
        <f t="shared" si="12"/>
        <v>72</v>
      </c>
      <c r="C107" s="44" t="s">
        <v>179</v>
      </c>
      <c r="D107" s="48">
        <v>14.3</v>
      </c>
      <c r="E107" s="48">
        <v>12</v>
      </c>
      <c r="F107" s="48">
        <f t="shared" si="10"/>
        <v>42.7</v>
      </c>
      <c r="G107" s="48">
        <v>9.9</v>
      </c>
      <c r="H107" s="48">
        <v>10</v>
      </c>
      <c r="I107" s="48">
        <v>12</v>
      </c>
      <c r="J107" s="48">
        <v>10.8</v>
      </c>
      <c r="K107" s="48"/>
    </row>
    <row r="108" spans="1:11" ht="18.75" x14ac:dyDescent="0.25">
      <c r="A108" s="43" t="s">
        <v>114</v>
      </c>
      <c r="B108" s="40">
        <f t="shared" si="12"/>
        <v>73</v>
      </c>
      <c r="C108" s="44" t="s">
        <v>180</v>
      </c>
      <c r="D108" s="48"/>
      <c r="E108" s="48"/>
      <c r="F108" s="48">
        <f t="shared" si="10"/>
        <v>0</v>
      </c>
      <c r="G108" s="48"/>
      <c r="H108" s="48"/>
      <c r="I108" s="48"/>
      <c r="J108" s="48"/>
      <c r="K108" s="48"/>
    </row>
    <row r="109" spans="1:11" ht="18.75" x14ac:dyDescent="0.25">
      <c r="A109" s="43" t="s">
        <v>181</v>
      </c>
      <c r="B109" s="40">
        <f t="shared" si="12"/>
        <v>74</v>
      </c>
      <c r="C109" s="44" t="s">
        <v>182</v>
      </c>
      <c r="D109" s="45"/>
      <c r="E109" s="45">
        <f>E110</f>
        <v>16</v>
      </c>
      <c r="F109" s="48">
        <f t="shared" si="10"/>
        <v>15.3</v>
      </c>
      <c r="G109" s="45">
        <f>G110</f>
        <v>2.8</v>
      </c>
      <c r="H109" s="45">
        <f t="shared" ref="H109:J109" si="13">H110</f>
        <v>2.8</v>
      </c>
      <c r="I109" s="45">
        <f t="shared" si="13"/>
        <v>5.7</v>
      </c>
      <c r="J109" s="45">
        <f t="shared" si="13"/>
        <v>4</v>
      </c>
      <c r="K109" s="48"/>
    </row>
    <row r="110" spans="1:11" ht="18.75" x14ac:dyDescent="0.25">
      <c r="A110" s="52" t="s">
        <v>183</v>
      </c>
      <c r="B110" s="40">
        <f t="shared" si="12"/>
        <v>75</v>
      </c>
      <c r="C110" s="44" t="s">
        <v>184</v>
      </c>
      <c r="D110" s="48"/>
      <c r="E110" s="48">
        <v>16</v>
      </c>
      <c r="F110" s="48">
        <f t="shared" si="10"/>
        <v>15.3</v>
      </c>
      <c r="G110" s="48">
        <v>2.8</v>
      </c>
      <c r="H110" s="48">
        <v>2.8</v>
      </c>
      <c r="I110" s="48">
        <v>5.7</v>
      </c>
      <c r="J110" s="48">
        <v>4</v>
      </c>
      <c r="K110" s="48"/>
    </row>
    <row r="111" spans="1:11" ht="18.75" x14ac:dyDescent="0.25">
      <c r="A111" s="43" t="s">
        <v>185</v>
      </c>
      <c r="B111" s="40">
        <f t="shared" si="12"/>
        <v>76</v>
      </c>
      <c r="C111" s="44" t="s">
        <v>186</v>
      </c>
      <c r="D111" s="48">
        <v>89.4</v>
      </c>
      <c r="E111" s="48">
        <v>124</v>
      </c>
      <c r="F111" s="48">
        <f t="shared" si="10"/>
        <v>46.9</v>
      </c>
      <c r="G111" s="48">
        <v>6</v>
      </c>
      <c r="H111" s="48">
        <v>13.6</v>
      </c>
      <c r="I111" s="48">
        <v>13.7</v>
      </c>
      <c r="J111" s="48">
        <v>13.6</v>
      </c>
      <c r="K111" s="48"/>
    </row>
    <row r="112" spans="1:11" ht="18.75" x14ac:dyDescent="0.25">
      <c r="A112" s="58" t="s">
        <v>187</v>
      </c>
      <c r="B112" s="36">
        <f>B111+1</f>
        <v>77</v>
      </c>
      <c r="C112" s="55">
        <v>1140</v>
      </c>
      <c r="D112" s="56">
        <f t="shared" ref="D112:J112" si="14">D113+D135+D141</f>
        <v>4417.7999999999993</v>
      </c>
      <c r="E112" s="56">
        <f t="shared" si="14"/>
        <v>5795.9</v>
      </c>
      <c r="F112" s="56">
        <f t="shared" si="14"/>
        <v>5681.6</v>
      </c>
      <c r="G112" s="56">
        <f t="shared" si="14"/>
        <v>1736.6</v>
      </c>
      <c r="H112" s="56">
        <f t="shared" si="14"/>
        <v>1166.7</v>
      </c>
      <c r="I112" s="56">
        <f t="shared" si="14"/>
        <v>1106.5999999999999</v>
      </c>
      <c r="J112" s="56">
        <f t="shared" si="14"/>
        <v>1671.6999999999998</v>
      </c>
      <c r="K112" s="56"/>
    </row>
    <row r="113" spans="1:11" ht="18.75" x14ac:dyDescent="0.25">
      <c r="A113" s="58" t="s">
        <v>188</v>
      </c>
      <c r="B113" s="36">
        <f t="shared" si="12"/>
        <v>78</v>
      </c>
      <c r="C113" s="55">
        <v>1150</v>
      </c>
      <c r="D113" s="56">
        <f>D114+D115+D116+D117+D118+D119+D131+D132+D133+D134</f>
        <v>2596.6999999999998</v>
      </c>
      <c r="E113" s="56">
        <f>E114+E115+E116+E117+E118+E119+E131+E132+E133</f>
        <v>3568.7</v>
      </c>
      <c r="F113" s="56">
        <f>F114+F115+F116+F117+F118+F119+F131+F132+F133+F134</f>
        <v>4400</v>
      </c>
      <c r="G113" s="56">
        <f>G114+G115+G116+G117+G118+G119+G131+G132+G133+G134</f>
        <v>1400</v>
      </c>
      <c r="H113" s="56">
        <f>H114+H115+H116+H117+H118+H119+H131+H132+H133+H134</f>
        <v>1000</v>
      </c>
      <c r="I113" s="56">
        <f>I114+I115+I116+I117+I118+I119+I131+I132+I133+I134</f>
        <v>1000</v>
      </c>
      <c r="J113" s="56">
        <f>J114+J115+J116+J117+J118+J119+J131+J132+J133+J134</f>
        <v>1000</v>
      </c>
      <c r="K113" s="56"/>
    </row>
    <row r="114" spans="1:11" ht="18.75" x14ac:dyDescent="0.25">
      <c r="A114" s="43" t="s">
        <v>98</v>
      </c>
      <c r="B114" s="40">
        <f>B113+1</f>
        <v>79</v>
      </c>
      <c r="C114" s="44" t="s">
        <v>189</v>
      </c>
      <c r="D114" s="48">
        <v>24.6</v>
      </c>
      <c r="E114" s="48">
        <v>60</v>
      </c>
      <c r="F114" s="48">
        <f t="shared" ref="F114:F134" si="15">G114+H114+I114+J114</f>
        <v>0</v>
      </c>
      <c r="G114" s="48"/>
      <c r="H114" s="48"/>
      <c r="I114" s="48"/>
      <c r="J114" s="48"/>
      <c r="K114" s="48"/>
    </row>
    <row r="115" spans="1:11" ht="18.75" x14ac:dyDescent="0.25">
      <c r="A115" s="43" t="s">
        <v>100</v>
      </c>
      <c r="B115" s="40">
        <f t="shared" ref="B115:B178" si="16">B114+1</f>
        <v>80</v>
      </c>
      <c r="C115" s="44" t="s">
        <v>190</v>
      </c>
      <c r="D115" s="48">
        <v>6.9</v>
      </c>
      <c r="E115" s="48">
        <v>11.4</v>
      </c>
      <c r="F115" s="48">
        <f t="shared" si="15"/>
        <v>0</v>
      </c>
      <c r="G115" s="48"/>
      <c r="H115" s="48"/>
      <c r="I115" s="48"/>
      <c r="J115" s="48"/>
      <c r="K115" s="48"/>
    </row>
    <row r="116" spans="1:11" ht="18.75" x14ac:dyDescent="0.25">
      <c r="A116" s="43" t="s">
        <v>102</v>
      </c>
      <c r="B116" s="40">
        <f t="shared" si="16"/>
        <v>81</v>
      </c>
      <c r="C116" s="44" t="s">
        <v>191</v>
      </c>
      <c r="D116" s="48">
        <v>25</v>
      </c>
      <c r="E116" s="48">
        <v>23.4</v>
      </c>
      <c r="F116" s="48">
        <f t="shared" si="15"/>
        <v>0</v>
      </c>
      <c r="G116" s="48"/>
      <c r="H116" s="48"/>
      <c r="I116" s="48"/>
      <c r="J116" s="48"/>
      <c r="K116" s="48"/>
    </row>
    <row r="117" spans="1:11" ht="18.75" x14ac:dyDescent="0.25">
      <c r="A117" s="43" t="s">
        <v>104</v>
      </c>
      <c r="B117" s="40">
        <f t="shared" si="16"/>
        <v>82</v>
      </c>
      <c r="C117" s="44" t="s">
        <v>192</v>
      </c>
      <c r="D117" s="48"/>
      <c r="E117" s="48"/>
      <c r="F117" s="48">
        <f t="shared" si="15"/>
        <v>0</v>
      </c>
      <c r="G117" s="48"/>
      <c r="H117" s="48"/>
      <c r="I117" s="48"/>
      <c r="J117" s="48"/>
      <c r="K117" s="48"/>
    </row>
    <row r="118" spans="1:11" ht="18.75" x14ac:dyDescent="0.25">
      <c r="A118" s="43" t="s">
        <v>106</v>
      </c>
      <c r="B118" s="40">
        <f t="shared" si="16"/>
        <v>83</v>
      </c>
      <c r="C118" s="44" t="s">
        <v>193</v>
      </c>
      <c r="D118" s="48"/>
      <c r="E118" s="48"/>
      <c r="F118" s="48">
        <f t="shared" si="15"/>
        <v>0</v>
      </c>
      <c r="G118" s="48"/>
      <c r="H118" s="48"/>
      <c r="I118" s="48"/>
      <c r="J118" s="48"/>
      <c r="K118" s="48"/>
    </row>
    <row r="119" spans="1:11" ht="18.75" x14ac:dyDescent="0.25">
      <c r="A119" s="43" t="s">
        <v>108</v>
      </c>
      <c r="B119" s="40">
        <f t="shared" si="16"/>
        <v>84</v>
      </c>
      <c r="C119" s="44" t="s">
        <v>194</v>
      </c>
      <c r="D119" s="45">
        <v>50</v>
      </c>
      <c r="E119" s="45">
        <f>E120+E121+E122+E124+E123+E125</f>
        <v>45.899999999999991</v>
      </c>
      <c r="F119" s="48">
        <f t="shared" si="15"/>
        <v>400</v>
      </c>
      <c r="G119" s="45">
        <f>G120+G121+G122+G123+G124+G125+G126+G127+G128+G130+G129</f>
        <v>400</v>
      </c>
      <c r="H119" s="45">
        <f>H120+H121+H122+H123+H124+H125</f>
        <v>0</v>
      </c>
      <c r="I119" s="45">
        <f>I120+I121+I122+I123+I124+I125</f>
        <v>0</v>
      </c>
      <c r="J119" s="45">
        <f>J120+J121+J122+J123+J124+J125</f>
        <v>0</v>
      </c>
      <c r="K119" s="48"/>
    </row>
    <row r="120" spans="1:11" ht="18.75" x14ac:dyDescent="0.25">
      <c r="A120" s="62" t="s">
        <v>168</v>
      </c>
      <c r="B120" s="40">
        <f t="shared" si="16"/>
        <v>85</v>
      </c>
      <c r="C120" s="44" t="s">
        <v>195</v>
      </c>
      <c r="D120" s="48"/>
      <c r="E120" s="48">
        <v>9</v>
      </c>
      <c r="F120" s="48">
        <f t="shared" si="15"/>
        <v>0</v>
      </c>
      <c r="G120" s="48"/>
      <c r="H120" s="48"/>
      <c r="I120" s="48"/>
      <c r="J120" s="48"/>
      <c r="K120" s="48"/>
    </row>
    <row r="121" spans="1:11" ht="18.75" x14ac:dyDescent="0.25">
      <c r="A121" s="62" t="s">
        <v>170</v>
      </c>
      <c r="B121" s="40">
        <f t="shared" si="16"/>
        <v>86</v>
      </c>
      <c r="C121" s="44" t="s">
        <v>196</v>
      </c>
      <c r="D121" s="48"/>
      <c r="E121" s="48">
        <v>9.6999999999999993</v>
      </c>
      <c r="F121" s="48">
        <f t="shared" si="15"/>
        <v>0</v>
      </c>
      <c r="G121" s="48"/>
      <c r="H121" s="48"/>
      <c r="I121" s="48"/>
      <c r="J121" s="48"/>
      <c r="K121" s="48"/>
    </row>
    <row r="122" spans="1:11" ht="18.75" x14ac:dyDescent="0.25">
      <c r="A122" s="62" t="s">
        <v>172</v>
      </c>
      <c r="B122" s="40">
        <f t="shared" si="16"/>
        <v>87</v>
      </c>
      <c r="C122" s="44" t="s">
        <v>197</v>
      </c>
      <c r="D122" s="48"/>
      <c r="E122" s="48">
        <v>5.6</v>
      </c>
      <c r="F122" s="48">
        <f t="shared" si="15"/>
        <v>0</v>
      </c>
      <c r="G122" s="48"/>
      <c r="H122" s="48"/>
      <c r="I122" s="48"/>
      <c r="J122" s="48"/>
      <c r="K122" s="48"/>
    </row>
    <row r="123" spans="1:11" ht="18.75" x14ac:dyDescent="0.25">
      <c r="A123" s="62" t="s">
        <v>174</v>
      </c>
      <c r="B123" s="40">
        <f t="shared" si="16"/>
        <v>88</v>
      </c>
      <c r="C123" s="44" t="s">
        <v>198</v>
      </c>
      <c r="D123" s="48"/>
      <c r="E123" s="48">
        <v>2.9</v>
      </c>
      <c r="F123" s="48">
        <f t="shared" si="15"/>
        <v>0</v>
      </c>
      <c r="G123" s="48"/>
      <c r="H123" s="48"/>
      <c r="I123" s="48"/>
      <c r="J123" s="48"/>
      <c r="K123" s="48"/>
    </row>
    <row r="124" spans="1:11" ht="18.75" x14ac:dyDescent="0.25">
      <c r="A124" s="62" t="s">
        <v>176</v>
      </c>
      <c r="B124" s="40">
        <f t="shared" si="16"/>
        <v>89</v>
      </c>
      <c r="C124" s="44" t="s">
        <v>199</v>
      </c>
      <c r="D124" s="48"/>
      <c r="E124" s="48">
        <v>4</v>
      </c>
      <c r="F124" s="48">
        <f t="shared" si="15"/>
        <v>0</v>
      </c>
      <c r="G124" s="48"/>
      <c r="H124" s="48"/>
      <c r="I124" s="48"/>
      <c r="J124" s="48"/>
      <c r="K124" s="48"/>
    </row>
    <row r="125" spans="1:11" ht="18.75" x14ac:dyDescent="0.25">
      <c r="A125" s="62" t="s">
        <v>200</v>
      </c>
      <c r="B125" s="40">
        <f>B124+1</f>
        <v>90</v>
      </c>
      <c r="C125" s="44" t="s">
        <v>201</v>
      </c>
      <c r="D125" s="48"/>
      <c r="E125" s="48">
        <v>14.7</v>
      </c>
      <c r="F125" s="48">
        <f t="shared" si="15"/>
        <v>0</v>
      </c>
      <c r="G125" s="48"/>
      <c r="H125" s="48"/>
      <c r="I125" s="48"/>
      <c r="J125" s="48"/>
      <c r="K125" s="48"/>
    </row>
    <row r="126" spans="1:11" ht="18.75" x14ac:dyDescent="0.25">
      <c r="A126" s="62" t="s">
        <v>202</v>
      </c>
      <c r="B126" s="40">
        <f t="shared" ref="B126:B131" si="17">B125+1</f>
        <v>91</v>
      </c>
      <c r="C126" s="44" t="s">
        <v>203</v>
      </c>
      <c r="D126" s="48"/>
      <c r="E126" s="48"/>
      <c r="F126" s="48">
        <f t="shared" si="15"/>
        <v>11.6</v>
      </c>
      <c r="G126" s="48">
        <v>11.6</v>
      </c>
      <c r="H126" s="48"/>
      <c r="I126" s="48"/>
      <c r="J126" s="48"/>
      <c r="K126" s="48"/>
    </row>
    <row r="127" spans="1:11" ht="18.75" x14ac:dyDescent="0.25">
      <c r="A127" s="62" t="s">
        <v>204</v>
      </c>
      <c r="B127" s="40">
        <f t="shared" si="17"/>
        <v>92</v>
      </c>
      <c r="C127" s="44" t="s">
        <v>205</v>
      </c>
      <c r="D127" s="48"/>
      <c r="E127" s="48"/>
      <c r="F127" s="48">
        <f t="shared" si="15"/>
        <v>42.3</v>
      </c>
      <c r="G127" s="48">
        <v>42.3</v>
      </c>
      <c r="H127" s="48"/>
      <c r="I127" s="48"/>
      <c r="J127" s="48"/>
      <c r="K127" s="48"/>
    </row>
    <row r="128" spans="1:11" ht="18.75" x14ac:dyDescent="0.25">
      <c r="A128" s="62" t="s">
        <v>206</v>
      </c>
      <c r="B128" s="40">
        <f t="shared" si="17"/>
        <v>93</v>
      </c>
      <c r="C128" s="44" t="s">
        <v>207</v>
      </c>
      <c r="D128" s="48"/>
      <c r="E128" s="48"/>
      <c r="F128" s="48">
        <f t="shared" si="15"/>
        <v>89</v>
      </c>
      <c r="G128" s="48">
        <v>89</v>
      </c>
      <c r="H128" s="48"/>
      <c r="I128" s="48"/>
      <c r="J128" s="48"/>
      <c r="K128" s="48"/>
    </row>
    <row r="129" spans="1:11" ht="18.75" x14ac:dyDescent="0.25">
      <c r="A129" s="62" t="s">
        <v>208</v>
      </c>
      <c r="B129" s="40">
        <f t="shared" si="17"/>
        <v>94</v>
      </c>
      <c r="C129" s="44" t="s">
        <v>209</v>
      </c>
      <c r="D129" s="48"/>
      <c r="E129" s="48"/>
      <c r="F129" s="48">
        <f t="shared" si="15"/>
        <v>207.1</v>
      </c>
      <c r="G129" s="48">
        <v>207.1</v>
      </c>
      <c r="H129" s="48"/>
      <c r="I129" s="48"/>
      <c r="J129" s="48"/>
      <c r="K129" s="48"/>
    </row>
    <row r="130" spans="1:11" ht="18.75" x14ac:dyDescent="0.25">
      <c r="A130" s="62" t="s">
        <v>210</v>
      </c>
      <c r="B130" s="40">
        <f t="shared" si="17"/>
        <v>95</v>
      </c>
      <c r="C130" s="44" t="s">
        <v>211</v>
      </c>
      <c r="D130" s="48"/>
      <c r="E130" s="48"/>
      <c r="F130" s="48">
        <f t="shared" si="15"/>
        <v>50</v>
      </c>
      <c r="G130" s="48">
        <v>50</v>
      </c>
      <c r="H130" s="48"/>
      <c r="I130" s="48"/>
      <c r="J130" s="48"/>
      <c r="K130" s="48"/>
    </row>
    <row r="131" spans="1:11" ht="18.75" x14ac:dyDescent="0.25">
      <c r="A131" s="43" t="s">
        <v>110</v>
      </c>
      <c r="B131" s="40">
        <f t="shared" si="17"/>
        <v>96</v>
      </c>
      <c r="C131" s="44" t="s">
        <v>212</v>
      </c>
      <c r="D131" s="48"/>
      <c r="E131" s="48"/>
      <c r="F131" s="48">
        <f t="shared" si="15"/>
        <v>0</v>
      </c>
      <c r="G131" s="48"/>
      <c r="H131" s="48"/>
      <c r="I131" s="48"/>
      <c r="J131" s="48"/>
      <c r="K131" s="48"/>
    </row>
    <row r="132" spans="1:11" ht="18.75" x14ac:dyDescent="0.25">
      <c r="A132" s="43" t="s">
        <v>112</v>
      </c>
      <c r="B132" s="40">
        <f t="shared" si="16"/>
        <v>97</v>
      </c>
      <c r="C132" s="44" t="s">
        <v>213</v>
      </c>
      <c r="D132" s="48">
        <v>25.5</v>
      </c>
      <c r="E132" s="48">
        <v>28</v>
      </c>
      <c r="F132" s="48">
        <f t="shared" si="15"/>
        <v>0</v>
      </c>
      <c r="G132" s="48"/>
      <c r="H132" s="48"/>
      <c r="I132" s="48"/>
      <c r="J132" s="48"/>
      <c r="K132" s="48"/>
    </row>
    <row r="133" spans="1:11" ht="18.75" x14ac:dyDescent="0.25">
      <c r="A133" s="43" t="s">
        <v>114</v>
      </c>
      <c r="B133" s="40">
        <f t="shared" si="16"/>
        <v>98</v>
      </c>
      <c r="C133" s="44" t="s">
        <v>214</v>
      </c>
      <c r="D133" s="48">
        <v>2464.6999999999998</v>
      </c>
      <c r="E133" s="48">
        <v>3400</v>
      </c>
      <c r="F133" s="48">
        <f t="shared" si="15"/>
        <v>4000</v>
      </c>
      <c r="G133" s="48">
        <v>1000</v>
      </c>
      <c r="H133" s="48">
        <v>1000</v>
      </c>
      <c r="I133" s="48">
        <v>1000</v>
      </c>
      <c r="J133" s="48">
        <v>1000</v>
      </c>
      <c r="K133" s="48"/>
    </row>
    <row r="134" spans="1:11" ht="18.75" x14ac:dyDescent="0.25">
      <c r="A134" s="43" t="s">
        <v>116</v>
      </c>
      <c r="B134" s="40">
        <f t="shared" si="16"/>
        <v>99</v>
      </c>
      <c r="C134" s="44" t="s">
        <v>215</v>
      </c>
      <c r="D134" s="48"/>
      <c r="E134" s="48"/>
      <c r="F134" s="48">
        <f t="shared" si="15"/>
        <v>0</v>
      </c>
      <c r="G134" s="48"/>
      <c r="H134" s="48"/>
      <c r="I134" s="48"/>
      <c r="J134" s="48"/>
      <c r="K134" s="48"/>
    </row>
    <row r="135" spans="1:11" ht="18.75" x14ac:dyDescent="0.25">
      <c r="A135" s="58" t="s">
        <v>181</v>
      </c>
      <c r="B135" s="36">
        <f t="shared" si="16"/>
        <v>100</v>
      </c>
      <c r="C135" s="55">
        <v>1160</v>
      </c>
      <c r="D135" s="56">
        <f>D136+D137+D138+D139+D140</f>
        <v>1022.1</v>
      </c>
      <c r="E135" s="56">
        <f t="shared" ref="E135:J135" si="18">E136+E137+E138+E139+E140</f>
        <v>1017.2</v>
      </c>
      <c r="F135" s="56">
        <f t="shared" si="18"/>
        <v>1281.5999999999999</v>
      </c>
      <c r="G135" s="56">
        <f t="shared" si="18"/>
        <v>336.59999999999997</v>
      </c>
      <c r="H135" s="56">
        <f t="shared" si="18"/>
        <v>166.70000000000002</v>
      </c>
      <c r="I135" s="56">
        <f t="shared" si="18"/>
        <v>106.60000000000001</v>
      </c>
      <c r="J135" s="56">
        <f t="shared" si="18"/>
        <v>671.69999999999993</v>
      </c>
      <c r="K135" s="56"/>
    </row>
    <row r="136" spans="1:11" ht="18.75" x14ac:dyDescent="0.25">
      <c r="A136" s="52" t="s">
        <v>216</v>
      </c>
      <c r="B136" s="40">
        <f t="shared" si="16"/>
        <v>101</v>
      </c>
      <c r="C136" s="57" t="s">
        <v>217</v>
      </c>
      <c r="D136" s="48"/>
      <c r="E136" s="48"/>
      <c r="F136" s="48">
        <f>G136+H136+I136+J136</f>
        <v>0</v>
      </c>
      <c r="G136" s="48"/>
      <c r="H136" s="48"/>
      <c r="I136" s="48"/>
      <c r="J136" s="48"/>
      <c r="K136" s="48"/>
    </row>
    <row r="137" spans="1:11" ht="18.75" x14ac:dyDescent="0.25">
      <c r="A137" s="52" t="s">
        <v>218</v>
      </c>
      <c r="B137" s="40">
        <f t="shared" si="16"/>
        <v>102</v>
      </c>
      <c r="C137" s="57" t="s">
        <v>219</v>
      </c>
      <c r="D137" s="48">
        <v>13</v>
      </c>
      <c r="E137" s="48">
        <v>15.5</v>
      </c>
      <c r="F137" s="48">
        <f t="shared" ref="F137:F140" si="19">G137+H137+I137+J137</f>
        <v>13</v>
      </c>
      <c r="G137" s="48">
        <v>3.2</v>
      </c>
      <c r="H137" s="48">
        <v>3.3</v>
      </c>
      <c r="I137" s="48">
        <v>3.2</v>
      </c>
      <c r="J137" s="48">
        <v>3.3</v>
      </c>
      <c r="K137" s="48"/>
    </row>
    <row r="138" spans="1:11" ht="18.75" x14ac:dyDescent="0.25">
      <c r="A138" s="52" t="s">
        <v>220</v>
      </c>
      <c r="B138" s="40">
        <f t="shared" si="16"/>
        <v>103</v>
      </c>
      <c r="C138" s="57" t="s">
        <v>221</v>
      </c>
      <c r="D138" s="48">
        <v>999.6</v>
      </c>
      <c r="E138" s="48">
        <v>989.5</v>
      </c>
      <c r="F138" s="48">
        <f t="shared" si="19"/>
        <v>1255</v>
      </c>
      <c r="G138" s="48">
        <v>330</v>
      </c>
      <c r="H138" s="48">
        <v>160</v>
      </c>
      <c r="I138" s="48">
        <v>100</v>
      </c>
      <c r="J138" s="48">
        <v>665</v>
      </c>
      <c r="K138" s="48"/>
    </row>
    <row r="139" spans="1:11" ht="18.75" x14ac:dyDescent="0.25">
      <c r="A139" s="52" t="s">
        <v>183</v>
      </c>
      <c r="B139" s="40">
        <f t="shared" si="16"/>
        <v>104</v>
      </c>
      <c r="C139" s="57" t="s">
        <v>222</v>
      </c>
      <c r="D139" s="48"/>
      <c r="E139" s="48"/>
      <c r="F139" s="48">
        <f t="shared" si="19"/>
        <v>0</v>
      </c>
      <c r="G139" s="48"/>
      <c r="H139" s="48"/>
      <c r="I139" s="48"/>
      <c r="J139" s="48"/>
      <c r="K139" s="48"/>
    </row>
    <row r="140" spans="1:11" ht="37.5" x14ac:dyDescent="0.25">
      <c r="A140" s="52" t="s">
        <v>223</v>
      </c>
      <c r="B140" s="40">
        <f t="shared" si="16"/>
        <v>105</v>
      </c>
      <c r="C140" s="57" t="s">
        <v>224</v>
      </c>
      <c r="D140" s="48">
        <v>9.5</v>
      </c>
      <c r="E140" s="48">
        <v>12.2</v>
      </c>
      <c r="F140" s="48">
        <f t="shared" si="19"/>
        <v>13.6</v>
      </c>
      <c r="G140" s="48">
        <v>3.4</v>
      </c>
      <c r="H140" s="48">
        <v>3.4</v>
      </c>
      <c r="I140" s="48">
        <v>3.4</v>
      </c>
      <c r="J140" s="48">
        <v>3.4</v>
      </c>
      <c r="K140" s="48"/>
    </row>
    <row r="141" spans="1:11" ht="18.75" x14ac:dyDescent="0.25">
      <c r="A141" s="58" t="s">
        <v>225</v>
      </c>
      <c r="B141" s="36">
        <f t="shared" si="16"/>
        <v>106</v>
      </c>
      <c r="C141" s="55">
        <v>1170</v>
      </c>
      <c r="D141" s="56">
        <f>D142+D143+D144</f>
        <v>799</v>
      </c>
      <c r="E141" s="56">
        <f t="shared" ref="E141:I141" si="20">E142+E143+E144</f>
        <v>1210</v>
      </c>
      <c r="F141" s="56">
        <f t="shared" si="20"/>
        <v>0</v>
      </c>
      <c r="G141" s="56">
        <f t="shared" si="20"/>
        <v>0</v>
      </c>
      <c r="H141" s="56">
        <f t="shared" si="20"/>
        <v>0</v>
      </c>
      <c r="I141" s="56">
        <f t="shared" si="20"/>
        <v>0</v>
      </c>
      <c r="J141" s="56">
        <f>J142+J143+J144</f>
        <v>0</v>
      </c>
      <c r="K141" s="56"/>
    </row>
    <row r="142" spans="1:11" ht="18.75" x14ac:dyDescent="0.25">
      <c r="A142" s="52" t="s">
        <v>120</v>
      </c>
      <c r="B142" s="40">
        <f t="shared" si="16"/>
        <v>107</v>
      </c>
      <c r="C142" s="57" t="s">
        <v>226</v>
      </c>
      <c r="D142" s="48"/>
      <c r="E142" s="48">
        <v>810</v>
      </c>
      <c r="F142" s="48">
        <f>G142+H142+I142+J142</f>
        <v>0</v>
      </c>
      <c r="G142" s="48"/>
      <c r="H142" s="48"/>
      <c r="I142" s="48"/>
      <c r="J142" s="48"/>
      <c r="K142" s="48"/>
    </row>
    <row r="143" spans="1:11" ht="18.75" x14ac:dyDescent="0.25">
      <c r="A143" s="52" t="s">
        <v>122</v>
      </c>
      <c r="B143" s="40">
        <f t="shared" si="16"/>
        <v>108</v>
      </c>
      <c r="C143" s="57" t="s">
        <v>227</v>
      </c>
      <c r="D143" s="48">
        <v>799</v>
      </c>
      <c r="E143" s="48">
        <v>400</v>
      </c>
      <c r="F143" s="48">
        <f t="shared" ref="F143:F144" si="21">G143+H143+I143+J143</f>
        <v>0</v>
      </c>
      <c r="G143" s="48"/>
      <c r="H143" s="48"/>
      <c r="I143" s="48"/>
      <c r="J143" s="48"/>
      <c r="K143" s="48"/>
    </row>
    <row r="144" spans="1:11" ht="18.75" x14ac:dyDescent="0.25">
      <c r="A144" s="52" t="s">
        <v>124</v>
      </c>
      <c r="B144" s="40">
        <f t="shared" si="16"/>
        <v>109</v>
      </c>
      <c r="C144" s="57" t="s">
        <v>228</v>
      </c>
      <c r="D144" s="48"/>
      <c r="E144" s="48"/>
      <c r="F144" s="48">
        <f t="shared" si="21"/>
        <v>0</v>
      </c>
      <c r="G144" s="48"/>
      <c r="H144" s="48"/>
      <c r="I144" s="48"/>
      <c r="J144" s="48"/>
      <c r="K144" s="48"/>
    </row>
    <row r="145" spans="1:11" ht="18.75" x14ac:dyDescent="0.25">
      <c r="A145" s="43" t="s">
        <v>229</v>
      </c>
      <c r="B145" s="40">
        <f t="shared" si="16"/>
        <v>110</v>
      </c>
      <c r="C145" s="44">
        <v>1180</v>
      </c>
      <c r="D145" s="45"/>
      <c r="E145" s="45"/>
      <c r="F145" s="45"/>
      <c r="G145" s="45"/>
      <c r="H145" s="45"/>
      <c r="I145" s="45"/>
      <c r="J145" s="45"/>
      <c r="K145" s="45"/>
    </row>
    <row r="146" spans="1:11" ht="37.5" x14ac:dyDescent="0.25">
      <c r="A146" s="43" t="s">
        <v>230</v>
      </c>
      <c r="B146" s="40">
        <f t="shared" si="16"/>
        <v>111</v>
      </c>
      <c r="C146" s="44">
        <v>1190</v>
      </c>
      <c r="D146" s="45">
        <v>1.1000000000000001</v>
      </c>
      <c r="E146" s="45">
        <v>1.1000000000000001</v>
      </c>
      <c r="F146" s="45">
        <v>99.6</v>
      </c>
      <c r="G146" s="45"/>
      <c r="H146" s="45"/>
      <c r="I146" s="45"/>
      <c r="J146" s="45"/>
      <c r="K146" s="45"/>
    </row>
    <row r="147" spans="1:11" ht="40.5" x14ac:dyDescent="0.25">
      <c r="A147" s="35" t="s">
        <v>231</v>
      </c>
      <c r="B147" s="36">
        <f t="shared" si="16"/>
        <v>112</v>
      </c>
      <c r="C147" s="37">
        <v>1200</v>
      </c>
      <c r="D147" s="63"/>
      <c r="E147" s="63"/>
      <c r="F147" s="56"/>
      <c r="G147" s="53"/>
      <c r="H147" s="53"/>
      <c r="I147" s="53"/>
      <c r="J147" s="53"/>
      <c r="K147" s="53"/>
    </row>
    <row r="148" spans="1:11" ht="20.25" x14ac:dyDescent="0.25">
      <c r="A148" s="35" t="s">
        <v>232</v>
      </c>
      <c r="B148" s="36">
        <f t="shared" si="16"/>
        <v>113</v>
      </c>
      <c r="C148" s="37">
        <v>1210</v>
      </c>
      <c r="D148" s="63">
        <f>D36</f>
        <v>13816.699999999999</v>
      </c>
      <c r="E148" s="63">
        <f>E36</f>
        <v>27547.5</v>
      </c>
      <c r="F148" s="63">
        <f>G148+H148+I148+J148</f>
        <v>22436.5</v>
      </c>
      <c r="G148" s="63">
        <f>G36</f>
        <v>4380.6000000000004</v>
      </c>
      <c r="H148" s="63">
        <f>H36</f>
        <v>7380.4</v>
      </c>
      <c r="I148" s="63">
        <f>I36</f>
        <v>4340.8999999999996</v>
      </c>
      <c r="J148" s="63">
        <f>J36</f>
        <v>6334.6</v>
      </c>
      <c r="K148" s="53"/>
    </row>
    <row r="149" spans="1:11" ht="20.25" x14ac:dyDescent="0.25">
      <c r="A149" s="35" t="s">
        <v>233</v>
      </c>
      <c r="B149" s="36">
        <f t="shared" si="16"/>
        <v>114</v>
      </c>
      <c r="C149" s="37">
        <v>1220</v>
      </c>
      <c r="D149" s="63">
        <f>D55</f>
        <v>13815.199999999999</v>
      </c>
      <c r="E149" s="63">
        <f>E55</f>
        <v>27539.5</v>
      </c>
      <c r="F149" s="63">
        <f>G149+H149+I149+J149</f>
        <v>22436.5</v>
      </c>
      <c r="G149" s="63">
        <f>G55</f>
        <v>4380.6000000000004</v>
      </c>
      <c r="H149" s="63">
        <f>H55</f>
        <v>7380.4000000000005</v>
      </c>
      <c r="I149" s="63">
        <f>I55</f>
        <v>4340.8999999999996</v>
      </c>
      <c r="J149" s="63">
        <f>J55</f>
        <v>6334.6</v>
      </c>
      <c r="K149" s="53"/>
    </row>
    <row r="150" spans="1:11" ht="20.25" x14ac:dyDescent="0.25">
      <c r="A150" s="35" t="s">
        <v>234</v>
      </c>
      <c r="B150" s="36">
        <f t="shared" si="16"/>
        <v>115</v>
      </c>
      <c r="C150" s="37">
        <v>1230</v>
      </c>
      <c r="D150" s="63">
        <f>D148-D149</f>
        <v>1.5</v>
      </c>
      <c r="E150" s="63">
        <f t="shared" ref="E150:J150" si="22">E148-E149</f>
        <v>8</v>
      </c>
      <c r="F150" s="63">
        <f>F148-F149</f>
        <v>0</v>
      </c>
      <c r="G150" s="63">
        <f>G148-G149</f>
        <v>0</v>
      </c>
      <c r="H150" s="63">
        <f t="shared" si="22"/>
        <v>0</v>
      </c>
      <c r="I150" s="63">
        <f t="shared" si="22"/>
        <v>0</v>
      </c>
      <c r="J150" s="63">
        <f t="shared" si="22"/>
        <v>0</v>
      </c>
      <c r="K150" s="53"/>
    </row>
    <row r="151" spans="1:11" ht="20.25" x14ac:dyDescent="0.25">
      <c r="A151" s="35" t="s">
        <v>235</v>
      </c>
      <c r="B151" s="36">
        <f t="shared" si="16"/>
        <v>116</v>
      </c>
      <c r="C151" s="37">
        <v>2000</v>
      </c>
      <c r="D151" s="63">
        <f>D153+D152</f>
        <v>0</v>
      </c>
      <c r="E151" s="63">
        <f>E153+E152</f>
        <v>0</v>
      </c>
      <c r="F151" s="56"/>
      <c r="G151" s="53"/>
      <c r="H151" s="53"/>
      <c r="I151" s="53"/>
      <c r="J151" s="53"/>
      <c r="K151" s="53"/>
    </row>
    <row r="152" spans="1:11" ht="37.5" x14ac:dyDescent="0.25">
      <c r="A152" s="43" t="s">
        <v>236</v>
      </c>
      <c r="B152" s="40">
        <f t="shared" si="16"/>
        <v>117</v>
      </c>
      <c r="C152" s="44">
        <v>2010</v>
      </c>
      <c r="D152" s="45"/>
      <c r="E152" s="45"/>
      <c r="F152" s="45"/>
      <c r="G152" s="45"/>
      <c r="H152" s="45"/>
      <c r="I152" s="45"/>
      <c r="J152" s="45"/>
      <c r="K152" s="45"/>
    </row>
    <row r="153" spans="1:11" ht="37.5" x14ac:dyDescent="0.25">
      <c r="A153" s="43" t="s">
        <v>237</v>
      </c>
      <c r="B153" s="40">
        <f t="shared" si="16"/>
        <v>118</v>
      </c>
      <c r="C153" s="44">
        <v>2020</v>
      </c>
      <c r="D153" s="45"/>
      <c r="E153" s="45"/>
      <c r="F153" s="45"/>
      <c r="G153" s="45"/>
      <c r="H153" s="45"/>
      <c r="I153" s="45"/>
      <c r="J153" s="45"/>
      <c r="K153" s="45"/>
    </row>
    <row r="154" spans="1:11" ht="18.75" x14ac:dyDescent="0.25">
      <c r="A154" s="43" t="s">
        <v>238</v>
      </c>
      <c r="B154" s="40">
        <f t="shared" si="16"/>
        <v>119</v>
      </c>
      <c r="C154" s="44">
        <v>2030</v>
      </c>
      <c r="D154" s="45"/>
      <c r="E154" s="45"/>
      <c r="F154" s="45"/>
      <c r="G154" s="45"/>
      <c r="H154" s="45"/>
      <c r="I154" s="45"/>
      <c r="J154" s="45"/>
      <c r="K154" s="45"/>
    </row>
    <row r="155" spans="1:11" ht="18.75" x14ac:dyDescent="0.25">
      <c r="A155" s="43" t="s">
        <v>239</v>
      </c>
      <c r="B155" s="40">
        <f t="shared" si="16"/>
        <v>120</v>
      </c>
      <c r="C155" s="44">
        <v>2040</v>
      </c>
      <c r="D155" s="45"/>
      <c r="E155" s="45"/>
      <c r="F155" s="45"/>
      <c r="G155" s="45"/>
      <c r="H155" s="45"/>
      <c r="I155" s="45"/>
      <c r="J155" s="45"/>
      <c r="K155" s="45"/>
    </row>
    <row r="156" spans="1:11" ht="20.25" x14ac:dyDescent="0.25">
      <c r="A156" s="39" t="s">
        <v>240</v>
      </c>
      <c r="B156" s="40">
        <f t="shared" si="16"/>
        <v>121</v>
      </c>
      <c r="C156" s="41">
        <v>3000</v>
      </c>
      <c r="D156" s="42"/>
      <c r="E156" s="42"/>
      <c r="F156" s="45"/>
      <c r="G156" s="42"/>
      <c r="H156" s="42"/>
      <c r="I156" s="42"/>
      <c r="J156" s="42"/>
      <c r="K156" s="42"/>
    </row>
    <row r="157" spans="1:11" ht="18.75" x14ac:dyDescent="0.25">
      <c r="A157" s="43" t="s">
        <v>241</v>
      </c>
      <c r="B157" s="40">
        <f t="shared" si="16"/>
        <v>122</v>
      </c>
      <c r="C157" s="44">
        <v>3010</v>
      </c>
      <c r="D157" s="45"/>
      <c r="E157" s="48"/>
      <c r="F157" s="45"/>
      <c r="G157" s="45"/>
      <c r="H157" s="45"/>
      <c r="I157" s="45"/>
      <c r="J157" s="45"/>
      <c r="K157" s="45"/>
    </row>
    <row r="158" spans="1:11" ht="37.5" x14ac:dyDescent="0.25">
      <c r="A158" s="43" t="s">
        <v>242</v>
      </c>
      <c r="B158" s="40">
        <f t="shared" si="16"/>
        <v>123</v>
      </c>
      <c r="C158" s="44">
        <v>3020</v>
      </c>
      <c r="D158" s="45"/>
      <c r="E158" s="45"/>
      <c r="F158" s="45"/>
      <c r="G158" s="45"/>
      <c r="H158" s="45"/>
      <c r="I158" s="45"/>
      <c r="J158" s="45"/>
      <c r="K158" s="45"/>
    </row>
    <row r="159" spans="1:11" ht="18.75" x14ac:dyDescent="0.25">
      <c r="A159" s="43" t="s">
        <v>243</v>
      </c>
      <c r="B159" s="40">
        <f t="shared" si="16"/>
        <v>124</v>
      </c>
      <c r="C159" s="44">
        <v>3030</v>
      </c>
      <c r="D159" s="45"/>
      <c r="E159" s="45"/>
      <c r="F159" s="45"/>
      <c r="G159" s="45"/>
      <c r="H159" s="45"/>
      <c r="I159" s="45"/>
      <c r="J159" s="45"/>
      <c r="K159" s="45"/>
    </row>
    <row r="160" spans="1:11" ht="18.75" x14ac:dyDescent="0.25">
      <c r="A160" s="43" t="s">
        <v>244</v>
      </c>
      <c r="B160" s="40">
        <f t="shared" si="16"/>
        <v>125</v>
      </c>
      <c r="C160" s="44" t="s">
        <v>245</v>
      </c>
      <c r="D160" s="45"/>
      <c r="E160" s="45"/>
      <c r="F160" s="45"/>
      <c r="G160" s="45"/>
      <c r="H160" s="45"/>
      <c r="I160" s="45"/>
      <c r="J160" s="45"/>
      <c r="K160" s="45"/>
    </row>
    <row r="161" spans="1:11" ht="18.75" x14ac:dyDescent="0.25">
      <c r="A161" s="43" t="s">
        <v>246</v>
      </c>
      <c r="B161" s="40">
        <f t="shared" si="16"/>
        <v>126</v>
      </c>
      <c r="C161" s="44" t="s">
        <v>247</v>
      </c>
      <c r="D161" s="45"/>
      <c r="E161" s="45"/>
      <c r="F161" s="45"/>
      <c r="G161" s="45"/>
      <c r="H161" s="45"/>
      <c r="I161" s="45"/>
      <c r="J161" s="45"/>
      <c r="K161" s="45"/>
    </row>
    <row r="162" spans="1:11" ht="37.5" x14ac:dyDescent="0.25">
      <c r="A162" s="43" t="s">
        <v>248</v>
      </c>
      <c r="B162" s="40">
        <f t="shared" si="16"/>
        <v>127</v>
      </c>
      <c r="C162" s="44" t="s">
        <v>249</v>
      </c>
      <c r="D162" s="45"/>
      <c r="E162" s="45"/>
      <c r="F162" s="45"/>
      <c r="G162" s="45"/>
      <c r="H162" s="45"/>
      <c r="I162" s="45"/>
      <c r="J162" s="45"/>
      <c r="K162" s="45"/>
    </row>
    <row r="163" spans="1:11" ht="18.75" x14ac:dyDescent="0.25">
      <c r="A163" s="43" t="s">
        <v>250</v>
      </c>
      <c r="B163" s="40">
        <f t="shared" si="16"/>
        <v>128</v>
      </c>
      <c r="C163" s="44" t="s">
        <v>251</v>
      </c>
      <c r="D163" s="45"/>
      <c r="E163" s="45"/>
      <c r="F163" s="45"/>
      <c r="G163" s="45"/>
      <c r="H163" s="45"/>
      <c r="I163" s="45"/>
      <c r="J163" s="45"/>
      <c r="K163" s="45"/>
    </row>
    <row r="164" spans="1:11" ht="37.5" x14ac:dyDescent="0.25">
      <c r="A164" s="43" t="s">
        <v>252</v>
      </c>
      <c r="B164" s="40">
        <f t="shared" si="16"/>
        <v>129</v>
      </c>
      <c r="C164" s="44" t="s">
        <v>253</v>
      </c>
      <c r="D164" s="45"/>
      <c r="E164" s="45"/>
      <c r="F164" s="45"/>
      <c r="G164" s="45"/>
      <c r="H164" s="45"/>
      <c r="I164" s="45"/>
      <c r="J164" s="45"/>
      <c r="K164" s="45"/>
    </row>
    <row r="165" spans="1:11" ht="18.75" x14ac:dyDescent="0.25">
      <c r="A165" s="43" t="s">
        <v>254</v>
      </c>
      <c r="B165" s="40">
        <f t="shared" si="16"/>
        <v>130</v>
      </c>
      <c r="C165" s="44" t="s">
        <v>255</v>
      </c>
      <c r="D165" s="45"/>
      <c r="E165" s="45"/>
      <c r="F165" s="45"/>
      <c r="G165" s="45"/>
      <c r="H165" s="45"/>
      <c r="I165" s="45"/>
      <c r="J165" s="45"/>
      <c r="K165" s="45"/>
    </row>
    <row r="166" spans="1:11" ht="18.75" x14ac:dyDescent="0.25">
      <c r="A166" s="43" t="s">
        <v>256</v>
      </c>
      <c r="B166" s="40">
        <f t="shared" si="16"/>
        <v>131</v>
      </c>
      <c r="C166" s="44">
        <v>3040</v>
      </c>
      <c r="D166" s="64"/>
      <c r="E166" s="64"/>
      <c r="F166" s="45"/>
      <c r="G166" s="64"/>
      <c r="H166" s="64"/>
      <c r="I166" s="64"/>
      <c r="J166" s="64"/>
      <c r="K166" s="64"/>
    </row>
    <row r="167" spans="1:11" ht="20.25" x14ac:dyDescent="0.25">
      <c r="A167" s="35" t="s">
        <v>257</v>
      </c>
      <c r="B167" s="36">
        <f t="shared" si="16"/>
        <v>132</v>
      </c>
      <c r="C167" s="37">
        <v>4000</v>
      </c>
      <c r="D167" s="53"/>
      <c r="E167" s="63"/>
      <c r="F167" s="56"/>
      <c r="G167" s="53"/>
      <c r="H167" s="53"/>
      <c r="I167" s="53"/>
      <c r="J167" s="53"/>
      <c r="K167" s="53"/>
    </row>
    <row r="168" spans="1:11" ht="20.25" x14ac:dyDescent="0.25">
      <c r="A168" s="35" t="s">
        <v>258</v>
      </c>
      <c r="B168" s="36">
        <f t="shared" si="16"/>
        <v>133</v>
      </c>
      <c r="C168" s="37">
        <v>5000</v>
      </c>
      <c r="D168" s="53"/>
      <c r="E168" s="63"/>
      <c r="F168" s="56"/>
      <c r="G168" s="53"/>
      <c r="H168" s="53"/>
      <c r="I168" s="53"/>
      <c r="J168" s="53"/>
      <c r="K168" s="53"/>
    </row>
    <row r="169" spans="1:11" ht="37.5" x14ac:dyDescent="0.25">
      <c r="A169" s="43" t="s">
        <v>259</v>
      </c>
      <c r="B169" s="40">
        <f t="shared" si="16"/>
        <v>134</v>
      </c>
      <c r="C169" s="44">
        <v>5010</v>
      </c>
      <c r="D169" s="45"/>
      <c r="E169" s="45"/>
      <c r="F169" s="45"/>
      <c r="G169" s="45"/>
      <c r="H169" s="45"/>
      <c r="I169" s="45"/>
      <c r="J169" s="45"/>
      <c r="K169" s="45"/>
    </row>
    <row r="170" spans="1:11" ht="18.75" x14ac:dyDescent="0.25">
      <c r="A170" s="43" t="s">
        <v>260</v>
      </c>
      <c r="B170" s="40">
        <f t="shared" si="16"/>
        <v>135</v>
      </c>
      <c r="C170" s="44" t="s">
        <v>261</v>
      </c>
      <c r="D170" s="45"/>
      <c r="E170" s="45"/>
      <c r="F170" s="45"/>
      <c r="G170" s="45"/>
      <c r="H170" s="45"/>
      <c r="I170" s="45"/>
      <c r="J170" s="45"/>
      <c r="K170" s="45"/>
    </row>
    <row r="171" spans="1:11" ht="18.75" x14ac:dyDescent="0.25">
      <c r="A171" s="43" t="s">
        <v>262</v>
      </c>
      <c r="B171" s="40">
        <f t="shared" si="16"/>
        <v>136</v>
      </c>
      <c r="C171" s="44" t="s">
        <v>263</v>
      </c>
      <c r="D171" s="45"/>
      <c r="E171" s="45"/>
      <c r="F171" s="45"/>
      <c r="G171" s="45"/>
      <c r="H171" s="45"/>
      <c r="I171" s="45"/>
      <c r="J171" s="45"/>
      <c r="K171" s="45"/>
    </row>
    <row r="172" spans="1:11" ht="18.75" x14ac:dyDescent="0.25">
      <c r="A172" s="43" t="s">
        <v>264</v>
      </c>
      <c r="B172" s="40">
        <f t="shared" si="16"/>
        <v>137</v>
      </c>
      <c r="C172" s="44" t="s">
        <v>265</v>
      </c>
      <c r="D172" s="45"/>
      <c r="E172" s="45"/>
      <c r="F172" s="45"/>
      <c r="G172" s="45"/>
      <c r="H172" s="45"/>
      <c r="I172" s="45"/>
      <c r="J172" s="45"/>
      <c r="K172" s="45"/>
    </row>
    <row r="173" spans="1:11" ht="18.75" x14ac:dyDescent="0.25">
      <c r="A173" s="43" t="s">
        <v>266</v>
      </c>
      <c r="B173" s="40">
        <f t="shared" si="16"/>
        <v>138</v>
      </c>
      <c r="C173" s="44">
        <v>5020</v>
      </c>
      <c r="D173" s="45"/>
      <c r="E173" s="45"/>
      <c r="F173" s="45"/>
      <c r="G173" s="45"/>
      <c r="H173" s="45"/>
      <c r="I173" s="45"/>
      <c r="J173" s="45"/>
      <c r="K173" s="45"/>
    </row>
    <row r="174" spans="1:11" ht="37.5" x14ac:dyDescent="0.25">
      <c r="A174" s="43" t="s">
        <v>267</v>
      </c>
      <c r="B174" s="40">
        <f t="shared" si="16"/>
        <v>139</v>
      </c>
      <c r="C174" s="44">
        <v>5030</v>
      </c>
      <c r="D174" s="45"/>
      <c r="E174" s="45"/>
      <c r="F174" s="45"/>
      <c r="G174" s="45"/>
      <c r="H174" s="45"/>
      <c r="I174" s="45"/>
      <c r="J174" s="45"/>
      <c r="K174" s="45"/>
    </row>
    <row r="175" spans="1:11" ht="18.75" x14ac:dyDescent="0.25">
      <c r="A175" s="43" t="s">
        <v>260</v>
      </c>
      <c r="B175" s="40">
        <f t="shared" si="16"/>
        <v>140</v>
      </c>
      <c r="C175" s="44" t="s">
        <v>268</v>
      </c>
      <c r="D175" s="45"/>
      <c r="E175" s="45"/>
      <c r="F175" s="45"/>
      <c r="G175" s="45"/>
      <c r="H175" s="45"/>
      <c r="I175" s="45"/>
      <c r="J175" s="45"/>
      <c r="K175" s="45"/>
    </row>
    <row r="176" spans="1:11" ht="18.75" x14ac:dyDescent="0.25">
      <c r="A176" s="43" t="s">
        <v>262</v>
      </c>
      <c r="B176" s="40">
        <f t="shared" si="16"/>
        <v>141</v>
      </c>
      <c r="C176" s="44" t="s">
        <v>269</v>
      </c>
      <c r="D176" s="45"/>
      <c r="E176" s="45"/>
      <c r="F176" s="45"/>
      <c r="G176" s="45"/>
      <c r="H176" s="45"/>
      <c r="I176" s="45"/>
      <c r="J176" s="45"/>
      <c r="K176" s="45"/>
    </row>
    <row r="177" spans="1:11" ht="18.75" x14ac:dyDescent="0.25">
      <c r="A177" s="43" t="s">
        <v>264</v>
      </c>
      <c r="B177" s="40">
        <f t="shared" si="16"/>
        <v>142</v>
      </c>
      <c r="C177" s="44" t="s">
        <v>270</v>
      </c>
      <c r="D177" s="45"/>
      <c r="E177" s="45"/>
      <c r="F177" s="45"/>
      <c r="G177" s="45"/>
      <c r="H177" s="45"/>
      <c r="I177" s="45"/>
      <c r="J177" s="45"/>
      <c r="K177" s="45"/>
    </row>
    <row r="178" spans="1:11" ht="18.75" x14ac:dyDescent="0.25">
      <c r="A178" s="43" t="s">
        <v>271</v>
      </c>
      <c r="B178" s="40">
        <f t="shared" si="16"/>
        <v>143</v>
      </c>
      <c r="C178" s="44">
        <v>5040</v>
      </c>
      <c r="D178" s="45"/>
      <c r="E178" s="45"/>
      <c r="F178" s="45"/>
      <c r="G178" s="45"/>
      <c r="H178" s="45"/>
      <c r="I178" s="45"/>
      <c r="J178" s="45"/>
      <c r="K178" s="45"/>
    </row>
    <row r="179" spans="1:11" ht="20.25" x14ac:dyDescent="0.25">
      <c r="A179" s="35" t="s">
        <v>272</v>
      </c>
      <c r="B179" s="36">
        <f t="shared" ref="B179:B222" si="23">B178+1</f>
        <v>144</v>
      </c>
      <c r="C179" s="37">
        <v>6000</v>
      </c>
      <c r="D179" s="53"/>
      <c r="E179" s="63"/>
      <c r="F179" s="56"/>
      <c r="G179" s="53"/>
      <c r="H179" s="53"/>
      <c r="I179" s="53"/>
      <c r="J179" s="53"/>
      <c r="K179" s="53"/>
    </row>
    <row r="180" spans="1:11" ht="18.75" x14ac:dyDescent="0.25">
      <c r="A180" s="43" t="s">
        <v>273</v>
      </c>
      <c r="B180" s="40">
        <f t="shared" si="23"/>
        <v>145</v>
      </c>
      <c r="C180" s="44">
        <v>6010</v>
      </c>
      <c r="D180" s="65"/>
      <c r="E180" s="65"/>
      <c r="F180" s="65"/>
      <c r="G180" s="65"/>
      <c r="H180" s="65"/>
      <c r="I180" s="65"/>
      <c r="J180" s="65"/>
      <c r="K180" s="45"/>
    </row>
    <row r="181" spans="1:11" ht="37.5" x14ac:dyDescent="0.25">
      <c r="A181" s="43" t="s">
        <v>274</v>
      </c>
      <c r="B181" s="40">
        <f t="shared" si="23"/>
        <v>146</v>
      </c>
      <c r="C181" s="44">
        <v>6020</v>
      </c>
      <c r="D181" s="65"/>
      <c r="E181" s="65"/>
      <c r="F181" s="65"/>
      <c r="G181" s="65"/>
      <c r="H181" s="65"/>
      <c r="I181" s="65"/>
      <c r="J181" s="65"/>
      <c r="K181" s="45"/>
    </row>
    <row r="182" spans="1:11" ht="56.25" x14ac:dyDescent="0.25">
      <c r="A182" s="43" t="s">
        <v>275</v>
      </c>
      <c r="B182" s="40">
        <f t="shared" si="23"/>
        <v>147</v>
      </c>
      <c r="C182" s="44">
        <v>6030</v>
      </c>
      <c r="D182" s="65"/>
      <c r="E182" s="65"/>
      <c r="F182" s="65"/>
      <c r="G182" s="65"/>
      <c r="H182" s="65"/>
      <c r="I182" s="65"/>
      <c r="J182" s="65"/>
      <c r="K182" s="45"/>
    </row>
    <row r="183" spans="1:11" ht="18.75" x14ac:dyDescent="0.25">
      <c r="A183" s="43" t="s">
        <v>276</v>
      </c>
      <c r="B183" s="40">
        <f t="shared" si="23"/>
        <v>148</v>
      </c>
      <c r="C183" s="44">
        <v>6040</v>
      </c>
      <c r="D183" s="66"/>
      <c r="E183" s="66"/>
      <c r="F183" s="67"/>
      <c r="G183" s="45"/>
      <c r="H183" s="45"/>
      <c r="I183" s="45"/>
      <c r="J183" s="45"/>
      <c r="K183" s="45"/>
    </row>
    <row r="184" spans="1:11" ht="20.25" x14ac:dyDescent="0.25">
      <c r="A184" s="35" t="s">
        <v>277</v>
      </c>
      <c r="B184" s="36">
        <f t="shared" si="23"/>
        <v>149</v>
      </c>
      <c r="C184" s="37">
        <v>7000</v>
      </c>
      <c r="D184" s="53"/>
      <c r="E184" s="63"/>
      <c r="F184" s="56"/>
      <c r="G184" s="53"/>
      <c r="H184" s="53"/>
      <c r="I184" s="53"/>
      <c r="J184" s="53"/>
      <c r="K184" s="53"/>
    </row>
    <row r="185" spans="1:11" ht="18.75" x14ac:dyDescent="0.25">
      <c r="A185" s="43" t="s">
        <v>278</v>
      </c>
      <c r="B185" s="40">
        <f t="shared" si="23"/>
        <v>150</v>
      </c>
      <c r="C185" s="44">
        <v>7010</v>
      </c>
      <c r="D185" s="45">
        <v>897.1</v>
      </c>
      <c r="E185" s="45"/>
      <c r="F185" s="45"/>
      <c r="G185" s="45"/>
      <c r="H185" s="45"/>
      <c r="I185" s="45"/>
      <c r="J185" s="45"/>
      <c r="K185" s="45"/>
    </row>
    <row r="186" spans="1:11" ht="18.75" x14ac:dyDescent="0.25">
      <c r="A186" s="43" t="s">
        <v>279</v>
      </c>
      <c r="B186" s="40">
        <f t="shared" si="23"/>
        <v>151</v>
      </c>
      <c r="C186" s="44">
        <v>7020</v>
      </c>
      <c r="D186" s="45">
        <v>138.1</v>
      </c>
      <c r="E186" s="45"/>
      <c r="F186" s="45"/>
      <c r="G186" s="45"/>
      <c r="H186" s="45"/>
      <c r="I186" s="45"/>
      <c r="J186" s="45"/>
      <c r="K186" s="45"/>
    </row>
    <row r="187" spans="1:11" ht="18.75" x14ac:dyDescent="0.25">
      <c r="A187" s="43" t="s">
        <v>280</v>
      </c>
      <c r="B187" s="40">
        <f t="shared" si="23"/>
        <v>152</v>
      </c>
      <c r="C187" s="44">
        <v>7030</v>
      </c>
      <c r="D187" s="45">
        <f>D185+D186</f>
        <v>1035.2</v>
      </c>
      <c r="E187" s="45"/>
      <c r="F187" s="45"/>
      <c r="G187" s="45"/>
      <c r="H187" s="45"/>
      <c r="I187" s="45"/>
      <c r="J187" s="45"/>
      <c r="K187" s="45"/>
    </row>
    <row r="188" spans="1:11" ht="18.75" x14ac:dyDescent="0.25">
      <c r="A188" s="43" t="s">
        <v>281</v>
      </c>
      <c r="B188" s="40">
        <f t="shared" si="23"/>
        <v>153</v>
      </c>
      <c r="C188" s="44">
        <v>7040</v>
      </c>
      <c r="D188" s="45">
        <v>1.3</v>
      </c>
      <c r="E188" s="45"/>
      <c r="F188" s="45"/>
      <c r="G188" s="45"/>
      <c r="H188" s="45"/>
      <c r="I188" s="45"/>
      <c r="J188" s="45"/>
      <c r="K188" s="45"/>
    </row>
    <row r="189" spans="1:11" ht="18.75" x14ac:dyDescent="0.25">
      <c r="A189" s="43" t="s">
        <v>282</v>
      </c>
      <c r="B189" s="40">
        <f t="shared" si="23"/>
        <v>154</v>
      </c>
      <c r="C189" s="44">
        <v>7050</v>
      </c>
      <c r="D189" s="45">
        <v>418.2</v>
      </c>
      <c r="E189" s="45"/>
      <c r="F189" s="45"/>
      <c r="G189" s="45"/>
      <c r="H189" s="45"/>
      <c r="I189" s="45"/>
      <c r="J189" s="45"/>
      <c r="K189" s="45"/>
    </row>
    <row r="190" spans="1:11" ht="20.25" x14ac:dyDescent="0.25">
      <c r="A190" s="35" t="s">
        <v>283</v>
      </c>
      <c r="B190" s="36">
        <f t="shared" si="23"/>
        <v>155</v>
      </c>
      <c r="C190" s="37">
        <v>8000</v>
      </c>
      <c r="D190" s="68"/>
      <c r="E190" s="68"/>
      <c r="F190" s="68"/>
      <c r="G190" s="68"/>
      <c r="H190" s="68"/>
      <c r="I190" s="68"/>
      <c r="J190" s="68"/>
      <c r="K190" s="53"/>
    </row>
    <row r="191" spans="1:11" ht="18.75" x14ac:dyDescent="0.25">
      <c r="A191" s="43" t="s">
        <v>284</v>
      </c>
      <c r="B191" s="40">
        <f t="shared" si="23"/>
        <v>156</v>
      </c>
      <c r="C191" s="44">
        <v>8010</v>
      </c>
      <c r="D191" s="69">
        <f t="shared" ref="D191:J191" si="24">D192+D193+D194+D195+D196+D197+D198</f>
        <v>72</v>
      </c>
      <c r="E191" s="65">
        <f>E192+E193+E194+E195+E196+E197+E198</f>
        <v>88.75</v>
      </c>
      <c r="F191" s="65">
        <f>F192+F193+F194+F195+F196+F197+F198</f>
        <v>76.0625</v>
      </c>
      <c r="G191" s="65">
        <f t="shared" si="24"/>
        <v>88.75</v>
      </c>
      <c r="H191" s="65">
        <f t="shared" si="24"/>
        <v>88.75</v>
      </c>
      <c r="I191" s="65">
        <f t="shared" si="24"/>
        <v>65.25</v>
      </c>
      <c r="J191" s="65">
        <f t="shared" si="24"/>
        <v>61.5</v>
      </c>
      <c r="K191" s="45"/>
    </row>
    <row r="192" spans="1:11" ht="18.75" x14ac:dyDescent="0.25">
      <c r="A192" s="43" t="s">
        <v>285</v>
      </c>
      <c r="B192" s="40">
        <f t="shared" si="23"/>
        <v>157</v>
      </c>
      <c r="C192" s="44" t="s">
        <v>286</v>
      </c>
      <c r="D192" s="70">
        <v>1</v>
      </c>
      <c r="E192" s="70">
        <v>1</v>
      </c>
      <c r="F192" s="71">
        <f>(G192+H192+I192+J192)/4</f>
        <v>1</v>
      </c>
      <c r="G192" s="71">
        <v>1</v>
      </c>
      <c r="H192" s="71">
        <v>1</v>
      </c>
      <c r="I192" s="71">
        <v>1</v>
      </c>
      <c r="J192" s="71">
        <v>1</v>
      </c>
      <c r="K192" s="45"/>
    </row>
    <row r="193" spans="1:11" ht="18.75" x14ac:dyDescent="0.25">
      <c r="A193" s="43" t="s">
        <v>287</v>
      </c>
      <c r="B193" s="40">
        <f t="shared" si="23"/>
        <v>158</v>
      </c>
      <c r="C193" s="44" t="s">
        <v>288</v>
      </c>
      <c r="D193" s="70">
        <v>1</v>
      </c>
      <c r="E193" s="70">
        <v>1</v>
      </c>
      <c r="F193" s="71">
        <f t="shared" ref="F193:F198" si="25">(G193+H193+I193+J193)/4</f>
        <v>1</v>
      </c>
      <c r="G193" s="71">
        <v>1</v>
      </c>
      <c r="H193" s="71">
        <v>1</v>
      </c>
      <c r="I193" s="71">
        <v>1</v>
      </c>
      <c r="J193" s="71">
        <v>1</v>
      </c>
      <c r="K193" s="45"/>
    </row>
    <row r="194" spans="1:11" ht="18.75" x14ac:dyDescent="0.25">
      <c r="A194" s="43" t="s">
        <v>289</v>
      </c>
      <c r="B194" s="40">
        <f t="shared" si="23"/>
        <v>159</v>
      </c>
      <c r="C194" s="44" t="s">
        <v>290</v>
      </c>
      <c r="D194" s="70">
        <v>35</v>
      </c>
      <c r="E194" s="71">
        <v>39.75</v>
      </c>
      <c r="F194" s="71">
        <f t="shared" si="25"/>
        <v>32.1875</v>
      </c>
      <c r="G194" s="71">
        <v>39.75</v>
      </c>
      <c r="H194" s="71">
        <v>39.75</v>
      </c>
      <c r="I194" s="71">
        <v>26.25</v>
      </c>
      <c r="J194" s="91">
        <v>23</v>
      </c>
      <c r="K194" s="45"/>
    </row>
    <row r="195" spans="1:11" ht="18.75" x14ac:dyDescent="0.25">
      <c r="A195" s="43" t="s">
        <v>291</v>
      </c>
      <c r="B195" s="40">
        <f t="shared" si="23"/>
        <v>160</v>
      </c>
      <c r="C195" s="44" t="s">
        <v>292</v>
      </c>
      <c r="D195" s="70">
        <v>6</v>
      </c>
      <c r="E195" s="48">
        <v>4.5</v>
      </c>
      <c r="F195" s="71">
        <f t="shared" si="25"/>
        <v>4.5</v>
      </c>
      <c r="G195" s="71">
        <v>4.5</v>
      </c>
      <c r="H195" s="71">
        <v>4.5</v>
      </c>
      <c r="I195" s="91">
        <v>4.5</v>
      </c>
      <c r="J195" s="91">
        <v>4.5</v>
      </c>
      <c r="K195" s="45"/>
    </row>
    <row r="196" spans="1:11" ht="18.75" x14ac:dyDescent="0.25">
      <c r="A196" s="43" t="s">
        <v>293</v>
      </c>
      <c r="B196" s="40">
        <f t="shared" si="23"/>
        <v>161</v>
      </c>
      <c r="C196" s="44" t="s">
        <v>294</v>
      </c>
      <c r="D196" s="70">
        <v>16</v>
      </c>
      <c r="E196" s="70">
        <v>21</v>
      </c>
      <c r="F196" s="71">
        <f t="shared" si="25"/>
        <v>18.5</v>
      </c>
      <c r="G196" s="71">
        <v>21</v>
      </c>
      <c r="H196" s="71">
        <v>21</v>
      </c>
      <c r="I196" s="71">
        <v>16</v>
      </c>
      <c r="J196" s="71">
        <v>16</v>
      </c>
      <c r="K196" s="45"/>
    </row>
    <row r="197" spans="1:11" ht="18.75" x14ac:dyDescent="0.25">
      <c r="A197" s="43" t="s">
        <v>295</v>
      </c>
      <c r="B197" s="40">
        <f t="shared" si="23"/>
        <v>162</v>
      </c>
      <c r="C197" s="44" t="s">
        <v>296</v>
      </c>
      <c r="D197" s="70">
        <v>6</v>
      </c>
      <c r="E197" s="70">
        <v>11</v>
      </c>
      <c r="F197" s="71">
        <f t="shared" si="25"/>
        <v>8.5</v>
      </c>
      <c r="G197" s="71">
        <v>11</v>
      </c>
      <c r="H197" s="71">
        <v>11</v>
      </c>
      <c r="I197" s="71">
        <v>6</v>
      </c>
      <c r="J197" s="71">
        <v>6</v>
      </c>
      <c r="K197" s="45"/>
    </row>
    <row r="198" spans="1:11" ht="18.75" x14ac:dyDescent="0.25">
      <c r="A198" s="43" t="s">
        <v>297</v>
      </c>
      <c r="B198" s="40">
        <f t="shared" si="23"/>
        <v>163</v>
      </c>
      <c r="C198" s="44" t="s">
        <v>298</v>
      </c>
      <c r="D198" s="70">
        <v>7</v>
      </c>
      <c r="E198" s="48">
        <v>10.5</v>
      </c>
      <c r="F198" s="71">
        <f t="shared" si="25"/>
        <v>10.375</v>
      </c>
      <c r="G198" s="71">
        <v>10.5</v>
      </c>
      <c r="H198" s="71">
        <v>10.5</v>
      </c>
      <c r="I198" s="91">
        <v>10.5</v>
      </c>
      <c r="J198" s="91">
        <v>10</v>
      </c>
      <c r="K198" s="45"/>
    </row>
    <row r="199" spans="1:11" ht="18.75" x14ac:dyDescent="0.25">
      <c r="A199" s="43" t="s">
        <v>299</v>
      </c>
      <c r="B199" s="40">
        <f t="shared" si="23"/>
        <v>164</v>
      </c>
      <c r="C199" s="44">
        <v>8020</v>
      </c>
      <c r="D199" s="45">
        <f>D200+D201+D202+D203+D204+D205+D206</f>
        <v>7124.4</v>
      </c>
      <c r="E199" s="45">
        <f t="shared" ref="E199:J199" si="26">E200+E201+E202+E203+E204+E205+E206</f>
        <v>17111.600000000002</v>
      </c>
      <c r="F199" s="45">
        <f t="shared" si="26"/>
        <v>12773.9</v>
      </c>
      <c r="G199" s="45">
        <f t="shared" si="26"/>
        <v>1991.7</v>
      </c>
      <c r="H199" s="45">
        <f t="shared" si="26"/>
        <v>4962.7</v>
      </c>
      <c r="I199" s="45">
        <f t="shared" si="26"/>
        <v>2363.6</v>
      </c>
      <c r="J199" s="45">
        <f t="shared" si="26"/>
        <v>3455.8999999999996</v>
      </c>
      <c r="K199" s="45"/>
    </row>
    <row r="200" spans="1:11" ht="18.75" x14ac:dyDescent="0.25">
      <c r="A200" s="43" t="s">
        <v>285</v>
      </c>
      <c r="B200" s="40">
        <f t="shared" si="23"/>
        <v>165</v>
      </c>
      <c r="C200" s="44" t="s">
        <v>300</v>
      </c>
      <c r="D200" s="48">
        <v>588.9</v>
      </c>
      <c r="E200" s="48">
        <v>340.8</v>
      </c>
      <c r="F200" s="48">
        <f>G200+H200+I200+J200</f>
        <v>578.59999999999991</v>
      </c>
      <c r="G200" s="48">
        <v>132.69999999999999</v>
      </c>
      <c r="H200" s="48">
        <v>139.1</v>
      </c>
      <c r="I200" s="48">
        <v>153.4</v>
      </c>
      <c r="J200" s="48">
        <v>153.4</v>
      </c>
      <c r="K200" s="45"/>
    </row>
    <row r="201" spans="1:11" ht="18.75" x14ac:dyDescent="0.25">
      <c r="A201" s="43" t="s">
        <v>301</v>
      </c>
      <c r="B201" s="40">
        <f t="shared" si="23"/>
        <v>166</v>
      </c>
      <c r="C201" s="44" t="s">
        <v>302</v>
      </c>
      <c r="D201" s="48">
        <v>284.5</v>
      </c>
      <c r="E201" s="48">
        <v>328.8</v>
      </c>
      <c r="F201" s="48">
        <f>G201+H201+I201+J201</f>
        <v>362.9</v>
      </c>
      <c r="G201" s="48">
        <v>74</v>
      </c>
      <c r="H201" s="48">
        <v>88.9</v>
      </c>
      <c r="I201" s="48">
        <v>108</v>
      </c>
      <c r="J201" s="48">
        <v>92</v>
      </c>
      <c r="K201" s="45"/>
    </row>
    <row r="202" spans="1:11" ht="18.75" x14ac:dyDescent="0.25">
      <c r="A202" s="43" t="s">
        <v>289</v>
      </c>
      <c r="B202" s="40">
        <f t="shared" si="23"/>
        <v>167</v>
      </c>
      <c r="C202" s="44" t="s">
        <v>303</v>
      </c>
      <c r="D202" s="48">
        <v>2911.5</v>
      </c>
      <c r="E202" s="48">
        <v>9247.2000000000007</v>
      </c>
      <c r="F202" s="61">
        <f>G202+H202+I202+J202</f>
        <v>5823.9</v>
      </c>
      <c r="G202" s="61">
        <v>770</v>
      </c>
      <c r="H202" s="61">
        <v>2565.9</v>
      </c>
      <c r="I202" s="61">
        <v>905.9</v>
      </c>
      <c r="J202" s="61">
        <v>1582.1</v>
      </c>
      <c r="K202" s="45"/>
    </row>
    <row r="203" spans="1:11" ht="18.75" x14ac:dyDescent="0.25">
      <c r="A203" s="43" t="s">
        <v>291</v>
      </c>
      <c r="B203" s="40">
        <f t="shared" si="23"/>
        <v>168</v>
      </c>
      <c r="C203" s="44" t="s">
        <v>304</v>
      </c>
      <c r="D203" s="48">
        <v>612.5</v>
      </c>
      <c r="E203" s="48">
        <v>1192.4000000000001</v>
      </c>
      <c r="F203" s="48">
        <f t="shared" ref="F203:F206" si="27">G203+H203+I203+J203</f>
        <v>1133.9000000000001</v>
      </c>
      <c r="G203" s="48">
        <v>190</v>
      </c>
      <c r="H203" s="48">
        <v>377.3</v>
      </c>
      <c r="I203" s="61">
        <v>220</v>
      </c>
      <c r="J203" s="48">
        <v>346.6</v>
      </c>
      <c r="K203" s="45"/>
    </row>
    <row r="204" spans="1:11" ht="18.75" x14ac:dyDescent="0.25">
      <c r="A204" s="43" t="s">
        <v>293</v>
      </c>
      <c r="B204" s="40">
        <f t="shared" si="23"/>
        <v>169</v>
      </c>
      <c r="C204" s="44" t="s">
        <v>305</v>
      </c>
      <c r="D204" s="48">
        <v>1532.9</v>
      </c>
      <c r="E204" s="48">
        <v>3774</v>
      </c>
      <c r="F204" s="48">
        <f t="shared" si="27"/>
        <v>2881.3999999999996</v>
      </c>
      <c r="G204" s="48">
        <v>470</v>
      </c>
      <c r="H204" s="48">
        <v>1118.0999999999999</v>
      </c>
      <c r="I204" s="61">
        <v>490</v>
      </c>
      <c r="J204" s="48">
        <v>803.3</v>
      </c>
      <c r="K204" s="45"/>
    </row>
    <row r="205" spans="1:11" ht="18.75" x14ac:dyDescent="0.25">
      <c r="A205" s="43" t="s">
        <v>295</v>
      </c>
      <c r="B205" s="40">
        <f t="shared" si="23"/>
        <v>170</v>
      </c>
      <c r="C205" s="44" t="s">
        <v>306</v>
      </c>
      <c r="D205" s="48">
        <v>431.5</v>
      </c>
      <c r="E205" s="48">
        <v>1148</v>
      </c>
      <c r="F205" s="48">
        <f t="shared" si="27"/>
        <v>815.1</v>
      </c>
      <c r="G205" s="48">
        <v>120</v>
      </c>
      <c r="H205" s="48">
        <v>311.5</v>
      </c>
      <c r="I205" s="61">
        <v>202.7</v>
      </c>
      <c r="J205" s="48">
        <v>180.9</v>
      </c>
      <c r="K205" s="45"/>
    </row>
    <row r="206" spans="1:11" ht="18.75" x14ac:dyDescent="0.25">
      <c r="A206" s="43" t="s">
        <v>297</v>
      </c>
      <c r="B206" s="40">
        <f t="shared" si="23"/>
        <v>171</v>
      </c>
      <c r="C206" s="44" t="s">
        <v>307</v>
      </c>
      <c r="D206" s="48">
        <v>762.6</v>
      </c>
      <c r="E206" s="48">
        <v>1080.4000000000001</v>
      </c>
      <c r="F206" s="48">
        <f t="shared" si="27"/>
        <v>1178.0999999999999</v>
      </c>
      <c r="G206" s="48">
        <v>235</v>
      </c>
      <c r="H206" s="48">
        <v>361.9</v>
      </c>
      <c r="I206" s="61">
        <v>283.60000000000002</v>
      </c>
      <c r="J206" s="48">
        <v>297.60000000000002</v>
      </c>
      <c r="K206" s="45"/>
    </row>
    <row r="207" spans="1:11" ht="37.5" x14ac:dyDescent="0.25">
      <c r="A207" s="43" t="s">
        <v>308</v>
      </c>
      <c r="B207" s="40">
        <f t="shared" si="23"/>
        <v>172</v>
      </c>
      <c r="C207" s="44">
        <v>8030</v>
      </c>
      <c r="D207" s="45">
        <f>D199/12/D191</f>
        <v>8.2458333333333318</v>
      </c>
      <c r="E207" s="45">
        <f>E199/12/E191</f>
        <v>16.06723004694836</v>
      </c>
      <c r="F207" s="45">
        <f>F199/12/F191</f>
        <v>13.994960284853464</v>
      </c>
      <c r="G207" s="45">
        <f>G199/3/G191</f>
        <v>7.4805633802816898</v>
      </c>
      <c r="H207" s="45">
        <f>H199/3/H191</f>
        <v>18.63924882629108</v>
      </c>
      <c r="I207" s="45">
        <f>I199/3/I191</f>
        <v>12.074584929757343</v>
      </c>
      <c r="J207" s="45">
        <f>J199/3/J191</f>
        <v>18.731165311653115</v>
      </c>
      <c r="K207" s="45"/>
    </row>
    <row r="208" spans="1:11" ht="18.75" x14ac:dyDescent="0.25">
      <c r="A208" s="43" t="s">
        <v>285</v>
      </c>
      <c r="B208" s="40">
        <f t="shared" si="23"/>
        <v>173</v>
      </c>
      <c r="C208" s="44" t="s">
        <v>309</v>
      </c>
      <c r="D208" s="48">
        <f>D200/12</f>
        <v>49.074999999999996</v>
      </c>
      <c r="E208" s="48">
        <f>E200/12</f>
        <v>28.400000000000002</v>
      </c>
      <c r="F208" s="45">
        <f>F200/12/F192</f>
        <v>48.216666666666661</v>
      </c>
      <c r="G208" s="48">
        <f>G200/3</f>
        <v>44.233333333333327</v>
      </c>
      <c r="H208" s="48">
        <f t="shared" ref="H208:J209" si="28">H200/3</f>
        <v>46.366666666666667</v>
      </c>
      <c r="I208" s="48">
        <f t="shared" si="28"/>
        <v>51.133333333333333</v>
      </c>
      <c r="J208" s="48">
        <f t="shared" si="28"/>
        <v>51.133333333333333</v>
      </c>
      <c r="K208" s="65"/>
    </row>
    <row r="209" spans="1:11" ht="18.75" x14ac:dyDescent="0.25">
      <c r="A209" s="43" t="s">
        <v>301</v>
      </c>
      <c r="B209" s="40">
        <f t="shared" si="23"/>
        <v>174</v>
      </c>
      <c r="C209" s="44" t="s">
        <v>310</v>
      </c>
      <c r="D209" s="48">
        <f>D201/12</f>
        <v>23.708333333333332</v>
      </c>
      <c r="E209" s="48">
        <f t="shared" ref="E209" si="29">E201/12</f>
        <v>27.400000000000002</v>
      </c>
      <c r="F209" s="45">
        <f t="shared" ref="F209:F214" si="30">F201/12/F193</f>
        <v>30.241666666666664</v>
      </c>
      <c r="G209" s="48">
        <f>G201/3</f>
        <v>24.666666666666668</v>
      </c>
      <c r="H209" s="48">
        <f t="shared" si="28"/>
        <v>29.633333333333336</v>
      </c>
      <c r="I209" s="48">
        <f t="shared" si="28"/>
        <v>36</v>
      </c>
      <c r="J209" s="48">
        <f t="shared" si="28"/>
        <v>30.666666666666668</v>
      </c>
      <c r="K209" s="65"/>
    </row>
    <row r="210" spans="1:11" ht="18.75" x14ac:dyDescent="0.25">
      <c r="A210" s="43" t="s">
        <v>289</v>
      </c>
      <c r="B210" s="40">
        <f t="shared" si="23"/>
        <v>175</v>
      </c>
      <c r="C210" s="44" t="s">
        <v>311</v>
      </c>
      <c r="D210" s="48">
        <f>D202/D194/12</f>
        <v>6.9321428571428569</v>
      </c>
      <c r="E210" s="48">
        <f>E202/E194/12</f>
        <v>19.386163522012581</v>
      </c>
      <c r="F210" s="45">
        <f t="shared" si="30"/>
        <v>15.078058252427184</v>
      </c>
      <c r="G210" s="48">
        <f>G202/G194/3</f>
        <v>6.4570230607966463</v>
      </c>
      <c r="H210" s="48">
        <f>H202/H194/3</f>
        <v>21.516981132075472</v>
      </c>
      <c r="I210" s="48">
        <f>I202/I194/3</f>
        <v>11.503492063492063</v>
      </c>
      <c r="J210" s="90">
        <f>J202/J194/3</f>
        <v>22.928985507246377</v>
      </c>
      <c r="K210" s="65"/>
    </row>
    <row r="211" spans="1:11" ht="18.75" x14ac:dyDescent="0.25">
      <c r="A211" s="43" t="s">
        <v>291</v>
      </c>
      <c r="B211" s="40">
        <f t="shared" si="23"/>
        <v>176</v>
      </c>
      <c r="C211" s="44" t="s">
        <v>312</v>
      </c>
      <c r="D211" s="48">
        <f t="shared" ref="D211:E214" si="31">D203/D195/12</f>
        <v>8.5069444444444446</v>
      </c>
      <c r="E211" s="48">
        <f t="shared" si="31"/>
        <v>22.081481481481486</v>
      </c>
      <c r="F211" s="45">
        <f t="shared" si="30"/>
        <v>20.99814814814815</v>
      </c>
      <c r="G211" s="48">
        <f>G203/G195/3</f>
        <v>14.074074074074074</v>
      </c>
      <c r="H211" s="48">
        <f>H203/H195/3</f>
        <v>27.94814814814815</v>
      </c>
      <c r="I211" s="90">
        <f t="shared" ref="I211:J214" si="32">I203/I195/3</f>
        <v>16.296296296296294</v>
      </c>
      <c r="J211" s="90">
        <f t="shared" si="32"/>
        <v>25.674074074074074</v>
      </c>
      <c r="K211" s="65"/>
    </row>
    <row r="212" spans="1:11" ht="18.75" x14ac:dyDescent="0.25">
      <c r="A212" s="43" t="s">
        <v>293</v>
      </c>
      <c r="B212" s="40">
        <f t="shared" si="23"/>
        <v>177</v>
      </c>
      <c r="C212" s="44" t="s">
        <v>313</v>
      </c>
      <c r="D212" s="48">
        <f t="shared" si="31"/>
        <v>7.9838541666666671</v>
      </c>
      <c r="E212" s="48">
        <f t="shared" si="31"/>
        <v>14.976190476190476</v>
      </c>
      <c r="F212" s="45">
        <f t="shared" si="30"/>
        <v>12.979279279279279</v>
      </c>
      <c r="G212" s="48">
        <f>G204/G196/3</f>
        <v>7.4603174603174596</v>
      </c>
      <c r="H212" s="48">
        <f t="shared" ref="H212:H214" si="33">H204/H196/3</f>
        <v>17.747619047619047</v>
      </c>
      <c r="I212" s="48">
        <f t="shared" si="32"/>
        <v>10.208333333333334</v>
      </c>
      <c r="J212" s="48">
        <f t="shared" si="32"/>
        <v>16.735416666666666</v>
      </c>
      <c r="K212" s="65"/>
    </row>
    <row r="213" spans="1:11" ht="18.75" x14ac:dyDescent="0.25">
      <c r="A213" s="43" t="s">
        <v>295</v>
      </c>
      <c r="B213" s="40">
        <f t="shared" si="23"/>
        <v>178</v>
      </c>
      <c r="C213" s="44" t="s">
        <v>314</v>
      </c>
      <c r="D213" s="48">
        <f t="shared" si="31"/>
        <v>5.9930555555555562</v>
      </c>
      <c r="E213" s="48">
        <f t="shared" si="31"/>
        <v>8.6969696969696972</v>
      </c>
      <c r="F213" s="45">
        <f t="shared" si="30"/>
        <v>7.9911764705882353</v>
      </c>
      <c r="G213" s="48">
        <f>G205/G197/3</f>
        <v>3.6363636363636362</v>
      </c>
      <c r="H213" s="48">
        <f t="shared" si="33"/>
        <v>9.4393939393939394</v>
      </c>
      <c r="I213" s="48">
        <f t="shared" si="32"/>
        <v>11.261111111111111</v>
      </c>
      <c r="J213" s="48">
        <f t="shared" si="32"/>
        <v>10.050000000000001</v>
      </c>
      <c r="K213" s="65"/>
    </row>
    <row r="214" spans="1:11" ht="18.75" x14ac:dyDescent="0.25">
      <c r="A214" s="43" t="s">
        <v>297</v>
      </c>
      <c r="B214" s="40">
        <f t="shared" si="23"/>
        <v>179</v>
      </c>
      <c r="C214" s="44" t="s">
        <v>315</v>
      </c>
      <c r="D214" s="48">
        <f t="shared" si="31"/>
        <v>9.0785714285714292</v>
      </c>
      <c r="E214" s="48">
        <f t="shared" si="31"/>
        <v>8.5746031746031743</v>
      </c>
      <c r="F214" s="45">
        <f t="shared" si="30"/>
        <v>9.4626506024096386</v>
      </c>
      <c r="G214" s="48">
        <f>G206/G198/3</f>
        <v>7.4603174603174596</v>
      </c>
      <c r="H214" s="48">
        <f t="shared" si="33"/>
        <v>11.488888888888887</v>
      </c>
      <c r="I214" s="90">
        <f t="shared" si="32"/>
        <v>9.0031746031746049</v>
      </c>
      <c r="J214" s="90">
        <f t="shared" si="32"/>
        <v>9.92</v>
      </c>
      <c r="K214" s="65"/>
    </row>
    <row r="215" spans="1:11" ht="18.75" x14ac:dyDescent="0.25">
      <c r="A215" s="43" t="s">
        <v>316</v>
      </c>
      <c r="B215" s="40">
        <f t="shared" si="23"/>
        <v>180</v>
      </c>
      <c r="C215" s="44">
        <v>8040</v>
      </c>
      <c r="D215" s="45">
        <f>D216+D217+D218+D219+D220+D221+D222</f>
        <v>0</v>
      </c>
      <c r="E215" s="45">
        <f t="shared" ref="E215:J215" si="34">E216+E217+E218+E219+E220+E221+E222</f>
        <v>0</v>
      </c>
      <c r="F215" s="45">
        <f t="shared" si="34"/>
        <v>0</v>
      </c>
      <c r="G215" s="45">
        <f t="shared" si="34"/>
        <v>0</v>
      </c>
      <c r="H215" s="45">
        <f t="shared" si="34"/>
        <v>0</v>
      </c>
      <c r="I215" s="45">
        <f t="shared" si="34"/>
        <v>0</v>
      </c>
      <c r="J215" s="45">
        <f t="shared" si="34"/>
        <v>0</v>
      </c>
      <c r="K215" s="65"/>
    </row>
    <row r="216" spans="1:11" ht="18.75" x14ac:dyDescent="0.25">
      <c r="A216" s="43" t="s">
        <v>285</v>
      </c>
      <c r="B216" s="40">
        <f t="shared" si="23"/>
        <v>181</v>
      </c>
      <c r="C216" s="44" t="s">
        <v>317</v>
      </c>
      <c r="D216" s="65"/>
      <c r="E216" s="65"/>
      <c r="F216" s="71"/>
      <c r="G216" s="65"/>
      <c r="H216" s="65"/>
      <c r="I216" s="65"/>
      <c r="J216" s="65"/>
      <c r="K216" s="65"/>
    </row>
    <row r="217" spans="1:11" ht="18.75" x14ac:dyDescent="0.25">
      <c r="A217" s="43" t="s">
        <v>301</v>
      </c>
      <c r="B217" s="40">
        <f t="shared" si="23"/>
        <v>182</v>
      </c>
      <c r="C217" s="44" t="s">
        <v>318</v>
      </c>
      <c r="D217" s="65"/>
      <c r="E217" s="65"/>
      <c r="F217" s="71"/>
      <c r="G217" s="65"/>
      <c r="H217" s="65"/>
      <c r="I217" s="65"/>
      <c r="J217" s="65"/>
      <c r="K217" s="65"/>
    </row>
    <row r="218" spans="1:11" ht="18.75" x14ac:dyDescent="0.25">
      <c r="A218" s="43" t="s">
        <v>289</v>
      </c>
      <c r="B218" s="40">
        <f t="shared" si="23"/>
        <v>183</v>
      </c>
      <c r="C218" s="44" t="s">
        <v>319</v>
      </c>
      <c r="D218" s="65"/>
      <c r="E218" s="65"/>
      <c r="F218" s="71"/>
      <c r="G218" s="65"/>
      <c r="H218" s="65"/>
      <c r="I218" s="65"/>
      <c r="J218" s="65"/>
      <c r="K218" s="65"/>
    </row>
    <row r="219" spans="1:11" ht="18.75" x14ac:dyDescent="0.25">
      <c r="A219" s="43" t="s">
        <v>291</v>
      </c>
      <c r="B219" s="40">
        <f t="shared" si="23"/>
        <v>184</v>
      </c>
      <c r="C219" s="44" t="s">
        <v>320</v>
      </c>
      <c r="D219" s="65"/>
      <c r="E219" s="65"/>
      <c r="F219" s="71"/>
      <c r="G219" s="65"/>
      <c r="H219" s="65"/>
      <c r="I219" s="65"/>
      <c r="J219" s="65"/>
      <c r="K219" s="65"/>
    </row>
    <row r="220" spans="1:11" ht="18.75" x14ac:dyDescent="0.25">
      <c r="A220" s="43" t="s">
        <v>293</v>
      </c>
      <c r="B220" s="40">
        <f t="shared" si="23"/>
        <v>185</v>
      </c>
      <c r="C220" s="44" t="s">
        <v>321</v>
      </c>
      <c r="D220" s="65"/>
      <c r="E220" s="65"/>
      <c r="F220" s="71"/>
      <c r="G220" s="65"/>
      <c r="H220" s="65"/>
      <c r="I220" s="65"/>
      <c r="J220" s="65"/>
      <c r="K220" s="65"/>
    </row>
    <row r="221" spans="1:11" ht="18.75" x14ac:dyDescent="0.25">
      <c r="A221" s="43" t="s">
        <v>295</v>
      </c>
      <c r="B221" s="40">
        <f t="shared" si="23"/>
        <v>186</v>
      </c>
      <c r="C221" s="44" t="s">
        <v>322</v>
      </c>
      <c r="D221" s="65"/>
      <c r="E221" s="65"/>
      <c r="F221" s="71"/>
      <c r="G221" s="65"/>
      <c r="H221" s="65"/>
      <c r="I221" s="65"/>
      <c r="J221" s="65"/>
      <c r="K221" s="65"/>
    </row>
    <row r="222" spans="1:11" ht="18.75" x14ac:dyDescent="0.25">
      <c r="A222" s="43" t="s">
        <v>297</v>
      </c>
      <c r="B222" s="40">
        <f t="shared" si="23"/>
        <v>187</v>
      </c>
      <c r="C222" s="44" t="s">
        <v>323</v>
      </c>
      <c r="D222" s="65"/>
      <c r="E222" s="65"/>
      <c r="F222" s="71"/>
      <c r="G222" s="65"/>
      <c r="H222" s="65"/>
      <c r="I222" s="65"/>
      <c r="J222" s="65"/>
      <c r="K222" s="65"/>
    </row>
    <row r="223" spans="1:11" ht="18.75" x14ac:dyDescent="0.25">
      <c r="A223" s="9"/>
      <c r="B223" s="27"/>
      <c r="C223" s="72"/>
      <c r="D223" s="95"/>
      <c r="E223" s="95"/>
      <c r="F223" s="95"/>
      <c r="G223" s="73"/>
      <c r="H223" s="96"/>
      <c r="I223" s="96"/>
      <c r="J223" s="96"/>
      <c r="K223" s="5"/>
    </row>
    <row r="224" spans="1:11" ht="20.25" x14ac:dyDescent="0.25">
      <c r="A224" s="74" t="s">
        <v>285</v>
      </c>
      <c r="B224" s="75"/>
      <c r="C224" s="76"/>
      <c r="D224" s="97"/>
      <c r="E224" s="97"/>
      <c r="F224" s="97"/>
      <c r="G224" s="77"/>
      <c r="H224" s="98" t="s">
        <v>324</v>
      </c>
      <c r="I224" s="98"/>
      <c r="J224" s="98"/>
      <c r="K224" s="78" t="s">
        <v>325</v>
      </c>
    </row>
    <row r="225" spans="1:10" x14ac:dyDescent="0.25">
      <c r="A225" s="79"/>
      <c r="B225" s="80"/>
      <c r="D225" s="82"/>
      <c r="E225" s="83"/>
      <c r="F225" s="84"/>
      <c r="G225" s="84"/>
      <c r="H225" s="84"/>
      <c r="I225" s="84"/>
      <c r="J225" s="84"/>
    </row>
    <row r="226" spans="1:10" x14ac:dyDescent="0.25">
      <c r="A226" s="79"/>
      <c r="B226" s="80"/>
      <c r="D226" s="82"/>
      <c r="E226" s="83"/>
      <c r="F226" s="84"/>
      <c r="G226" s="84"/>
      <c r="H226" s="84"/>
      <c r="I226" s="84"/>
      <c r="J226" s="84"/>
    </row>
    <row r="227" spans="1:10" x14ac:dyDescent="0.25">
      <c r="A227" s="79"/>
      <c r="B227" s="80"/>
      <c r="D227" s="82"/>
      <c r="E227" s="83"/>
      <c r="F227" s="84"/>
      <c r="G227" s="84"/>
      <c r="H227" s="84"/>
      <c r="I227" s="84"/>
      <c r="J227" s="84"/>
    </row>
    <row r="228" spans="1:10" x14ac:dyDescent="0.25">
      <c r="A228" s="79"/>
      <c r="B228" s="80"/>
      <c r="D228" s="82"/>
      <c r="E228" s="83"/>
      <c r="F228" s="84"/>
      <c r="G228" s="84"/>
      <c r="H228" s="92"/>
      <c r="I228" s="93"/>
      <c r="J228" s="84"/>
    </row>
    <row r="229" spans="1:10" x14ac:dyDescent="0.25">
      <c r="A229" s="79"/>
      <c r="B229" s="80"/>
      <c r="D229" s="82"/>
      <c r="E229" s="83"/>
      <c r="F229" s="84"/>
      <c r="G229" s="84"/>
      <c r="J229" s="84"/>
    </row>
    <row r="230" spans="1:10" x14ac:dyDescent="0.25">
      <c r="A230" s="79"/>
      <c r="B230" s="80"/>
      <c r="D230" s="82"/>
      <c r="E230" s="83"/>
      <c r="F230" s="84"/>
      <c r="G230" s="84"/>
      <c r="H230" s="84"/>
      <c r="I230" s="84"/>
      <c r="J230" s="84"/>
    </row>
    <row r="231" spans="1:10" x14ac:dyDescent="0.25">
      <c r="A231" s="79"/>
      <c r="B231" s="80"/>
      <c r="D231" s="82"/>
      <c r="E231" s="83"/>
      <c r="F231" s="84"/>
      <c r="G231" s="84"/>
      <c r="H231" s="84"/>
      <c r="I231" s="84"/>
      <c r="J231" s="84"/>
    </row>
    <row r="232" spans="1:10" x14ac:dyDescent="0.25">
      <c r="A232" s="79"/>
      <c r="B232" s="80"/>
      <c r="D232" s="82"/>
      <c r="E232" s="83"/>
      <c r="F232" s="84"/>
      <c r="G232" s="84"/>
      <c r="H232" s="84"/>
      <c r="I232" s="84"/>
      <c r="J232" s="84"/>
    </row>
    <row r="233" spans="1:10" x14ac:dyDescent="0.25">
      <c r="A233" s="79"/>
      <c r="B233" s="80"/>
      <c r="D233" s="82"/>
      <c r="E233" s="83"/>
      <c r="F233" s="84"/>
      <c r="G233" s="84"/>
      <c r="H233" s="84"/>
      <c r="I233" s="84"/>
      <c r="J233" s="84"/>
    </row>
    <row r="234" spans="1:10" x14ac:dyDescent="0.25">
      <c r="A234" s="79"/>
      <c r="B234" s="80"/>
      <c r="D234" s="82"/>
      <c r="E234" s="83"/>
      <c r="F234" s="84"/>
      <c r="G234" s="84"/>
      <c r="H234" s="84"/>
      <c r="I234" s="84"/>
      <c r="J234" s="84"/>
    </row>
    <row r="235" spans="1:10" x14ac:dyDescent="0.25">
      <c r="A235" s="79"/>
      <c r="B235" s="80"/>
      <c r="D235" s="82"/>
      <c r="E235" s="83"/>
      <c r="F235" s="84"/>
      <c r="G235" s="84"/>
      <c r="H235" s="84"/>
      <c r="I235" s="84"/>
      <c r="J235" s="84"/>
    </row>
    <row r="236" spans="1:10" x14ac:dyDescent="0.25">
      <c r="A236" s="79"/>
      <c r="B236" s="80"/>
      <c r="D236" s="82"/>
      <c r="E236" s="83"/>
      <c r="F236" s="84"/>
      <c r="G236" s="84"/>
      <c r="H236" s="84"/>
      <c r="I236" s="84"/>
      <c r="J236" s="84"/>
    </row>
    <row r="237" spans="1:10" x14ac:dyDescent="0.25">
      <c r="A237" s="79"/>
      <c r="B237" s="80"/>
      <c r="D237" s="82"/>
      <c r="E237" s="83"/>
      <c r="F237" s="84"/>
      <c r="G237" s="84"/>
      <c r="H237" s="84"/>
      <c r="I237" s="84"/>
      <c r="J237" s="84"/>
    </row>
    <row r="238" spans="1:10" x14ac:dyDescent="0.25">
      <c r="A238" s="79"/>
      <c r="B238" s="80"/>
      <c r="D238" s="82"/>
      <c r="E238" s="83"/>
      <c r="F238" s="84"/>
      <c r="G238" s="84"/>
      <c r="H238" s="84"/>
      <c r="I238" s="84"/>
      <c r="J238" s="84"/>
    </row>
    <row r="239" spans="1:10" x14ac:dyDescent="0.25">
      <c r="A239" s="79"/>
      <c r="B239" s="80"/>
      <c r="D239" s="82"/>
      <c r="E239" s="83"/>
      <c r="F239" s="84"/>
      <c r="G239" s="84"/>
      <c r="H239" s="84"/>
      <c r="I239" s="84"/>
      <c r="J239" s="84"/>
    </row>
    <row r="240" spans="1:10" x14ac:dyDescent="0.25">
      <c r="A240" s="79"/>
      <c r="B240" s="80"/>
      <c r="D240" s="82"/>
      <c r="E240" s="83"/>
      <c r="F240" s="84"/>
      <c r="G240" s="84"/>
      <c r="H240" s="84"/>
      <c r="I240" s="84"/>
      <c r="J240" s="84"/>
    </row>
    <row r="241" spans="1:10" x14ac:dyDescent="0.25">
      <c r="A241" s="79"/>
      <c r="B241" s="80"/>
      <c r="D241" s="82"/>
      <c r="E241" s="83"/>
      <c r="F241" s="84"/>
      <c r="G241" s="84"/>
      <c r="H241" s="84"/>
      <c r="I241" s="84"/>
      <c r="J241" s="84"/>
    </row>
    <row r="242" spans="1:10" x14ac:dyDescent="0.25">
      <c r="A242" s="79"/>
      <c r="B242" s="80"/>
      <c r="D242" s="82"/>
      <c r="E242" s="83"/>
      <c r="F242" s="84"/>
      <c r="G242" s="84"/>
      <c r="H242" s="84"/>
      <c r="I242" s="84"/>
      <c r="J242" s="84"/>
    </row>
    <row r="243" spans="1:10" x14ac:dyDescent="0.25">
      <c r="A243" s="79"/>
      <c r="B243" s="80"/>
      <c r="D243" s="82"/>
      <c r="E243" s="83"/>
      <c r="F243" s="84"/>
      <c r="G243" s="84"/>
      <c r="H243" s="84"/>
      <c r="I243" s="84"/>
      <c r="J243" s="84"/>
    </row>
    <row r="244" spans="1:10" x14ac:dyDescent="0.25">
      <c r="A244" s="79"/>
      <c r="B244" s="80"/>
      <c r="D244" s="82"/>
      <c r="E244" s="83"/>
      <c r="F244" s="84"/>
      <c r="G244" s="84"/>
      <c r="H244" s="84"/>
      <c r="I244" s="84"/>
      <c r="J244" s="84"/>
    </row>
    <row r="245" spans="1:10" x14ac:dyDescent="0.25">
      <c r="A245" s="79"/>
      <c r="B245" s="80"/>
      <c r="D245" s="82"/>
      <c r="E245" s="83"/>
      <c r="F245" s="84"/>
      <c r="G245" s="84"/>
      <c r="H245" s="84"/>
      <c r="I245" s="84"/>
      <c r="J245" s="84"/>
    </row>
    <row r="246" spans="1:10" x14ac:dyDescent="0.25">
      <c r="A246" s="79"/>
      <c r="B246" s="80"/>
      <c r="D246" s="82"/>
      <c r="E246" s="83"/>
      <c r="F246" s="84"/>
      <c r="G246" s="84"/>
      <c r="H246" s="84"/>
      <c r="I246" s="84"/>
      <c r="J246" s="84"/>
    </row>
    <row r="247" spans="1:10" x14ac:dyDescent="0.25">
      <c r="A247" s="79"/>
      <c r="B247" s="80"/>
      <c r="D247" s="82"/>
      <c r="E247" s="83"/>
      <c r="F247" s="84"/>
      <c r="G247" s="84"/>
      <c r="H247" s="84"/>
      <c r="I247" s="84"/>
      <c r="J247" s="84"/>
    </row>
    <row r="248" spans="1:10" x14ac:dyDescent="0.25">
      <c r="A248" s="79"/>
      <c r="B248" s="80"/>
      <c r="D248" s="82"/>
      <c r="E248" s="83"/>
      <c r="F248" s="84"/>
      <c r="G248" s="84"/>
      <c r="H248" s="84"/>
      <c r="I248" s="84"/>
      <c r="J248" s="84"/>
    </row>
    <row r="249" spans="1:10" x14ac:dyDescent="0.25">
      <c r="A249" s="79"/>
      <c r="B249" s="80"/>
      <c r="D249" s="82"/>
      <c r="E249" s="83"/>
      <c r="F249" s="84"/>
      <c r="G249" s="84"/>
      <c r="H249" s="84"/>
      <c r="I249" s="84"/>
      <c r="J249" s="84"/>
    </row>
    <row r="250" spans="1:10" x14ac:dyDescent="0.25">
      <c r="A250" s="79"/>
      <c r="B250" s="80"/>
      <c r="D250" s="82"/>
      <c r="E250" s="83"/>
      <c r="F250" s="84"/>
      <c r="G250" s="84"/>
      <c r="H250" s="84"/>
      <c r="I250" s="84"/>
      <c r="J250" s="84"/>
    </row>
    <row r="251" spans="1:10" x14ac:dyDescent="0.25">
      <c r="A251" s="79"/>
      <c r="B251" s="80"/>
      <c r="D251" s="82"/>
      <c r="E251" s="83"/>
      <c r="F251" s="84"/>
      <c r="G251" s="84"/>
      <c r="H251" s="84"/>
      <c r="I251" s="84"/>
      <c r="J251" s="84"/>
    </row>
    <row r="252" spans="1:10" x14ac:dyDescent="0.25">
      <c r="A252" s="79"/>
      <c r="B252" s="80"/>
      <c r="D252" s="82"/>
      <c r="E252" s="83"/>
      <c r="F252" s="84"/>
      <c r="G252" s="84"/>
      <c r="H252" s="84"/>
      <c r="I252" s="84"/>
      <c r="J252" s="84"/>
    </row>
    <row r="253" spans="1:10" x14ac:dyDescent="0.25">
      <c r="A253" s="79"/>
      <c r="B253" s="80"/>
      <c r="D253" s="82"/>
      <c r="E253" s="83"/>
      <c r="F253" s="84"/>
      <c r="G253" s="84"/>
      <c r="H253" s="84"/>
      <c r="I253" s="84"/>
      <c r="J253" s="84"/>
    </row>
    <row r="254" spans="1:10" x14ac:dyDescent="0.25">
      <c r="A254" s="79"/>
      <c r="B254" s="80"/>
      <c r="D254" s="82"/>
      <c r="E254" s="83"/>
      <c r="F254" s="84"/>
      <c r="G254" s="84"/>
      <c r="H254" s="84"/>
      <c r="I254" s="84"/>
      <c r="J254" s="84"/>
    </row>
    <row r="255" spans="1:10" x14ac:dyDescent="0.25">
      <c r="A255" s="79"/>
      <c r="B255" s="80"/>
      <c r="D255" s="82"/>
      <c r="E255" s="83"/>
      <c r="F255" s="84"/>
      <c r="G255" s="84"/>
      <c r="H255" s="84"/>
      <c r="I255" s="84"/>
      <c r="J255" s="84"/>
    </row>
    <row r="256" spans="1:10" x14ac:dyDescent="0.25">
      <c r="A256" s="79"/>
      <c r="B256" s="80"/>
      <c r="D256" s="82"/>
      <c r="E256" s="83"/>
      <c r="F256" s="84"/>
      <c r="G256" s="84"/>
      <c r="H256" s="84"/>
      <c r="I256" s="84"/>
      <c r="J256" s="84"/>
    </row>
    <row r="257" spans="1:10" x14ac:dyDescent="0.25">
      <c r="A257" s="79"/>
      <c r="B257" s="80"/>
      <c r="D257" s="82"/>
      <c r="E257" s="83"/>
      <c r="F257" s="84"/>
      <c r="G257" s="84"/>
      <c r="H257" s="84"/>
      <c r="I257" s="84"/>
      <c r="J257" s="84"/>
    </row>
    <row r="258" spans="1:10" x14ac:dyDescent="0.25">
      <c r="A258" s="79"/>
      <c r="B258" s="80"/>
      <c r="D258" s="82"/>
      <c r="E258" s="83"/>
      <c r="F258" s="84"/>
      <c r="G258" s="84"/>
      <c r="H258" s="84"/>
      <c r="I258" s="84"/>
      <c r="J258" s="84"/>
    </row>
    <row r="259" spans="1:10" x14ac:dyDescent="0.25">
      <c r="A259" s="79"/>
      <c r="B259" s="80"/>
      <c r="D259" s="82"/>
      <c r="E259" s="83"/>
      <c r="F259" s="84"/>
      <c r="G259" s="84"/>
      <c r="H259" s="84"/>
      <c r="I259" s="84"/>
      <c r="J259" s="84"/>
    </row>
    <row r="260" spans="1:10" x14ac:dyDescent="0.25">
      <c r="A260" s="79"/>
      <c r="B260" s="80"/>
      <c r="D260" s="82"/>
      <c r="E260" s="83"/>
      <c r="F260" s="84"/>
      <c r="G260" s="84"/>
      <c r="H260" s="84"/>
      <c r="I260" s="84"/>
      <c r="J260" s="84"/>
    </row>
    <row r="261" spans="1:10" x14ac:dyDescent="0.25">
      <c r="A261" s="79"/>
      <c r="B261" s="80"/>
      <c r="D261" s="82"/>
      <c r="E261" s="83"/>
      <c r="F261" s="84"/>
      <c r="G261" s="84"/>
      <c r="H261" s="84"/>
      <c r="I261" s="84"/>
      <c r="J261" s="84"/>
    </row>
    <row r="262" spans="1:10" x14ac:dyDescent="0.25">
      <c r="A262" s="79"/>
      <c r="B262" s="80"/>
      <c r="D262" s="82"/>
      <c r="E262" s="83"/>
      <c r="F262" s="84"/>
      <c r="G262" s="84"/>
      <c r="H262" s="84"/>
      <c r="I262" s="84"/>
      <c r="J262" s="84"/>
    </row>
    <row r="263" spans="1:10" x14ac:dyDescent="0.25">
      <c r="A263" s="79"/>
      <c r="B263" s="80"/>
      <c r="D263" s="82"/>
      <c r="E263" s="83"/>
      <c r="F263" s="84"/>
      <c r="G263" s="84"/>
      <c r="H263" s="84"/>
      <c r="I263" s="84"/>
      <c r="J263" s="84"/>
    </row>
    <row r="264" spans="1:10" x14ac:dyDescent="0.25">
      <c r="A264" s="79"/>
      <c r="B264" s="80"/>
      <c r="D264" s="82"/>
      <c r="E264" s="83"/>
      <c r="F264" s="84"/>
      <c r="G264" s="84"/>
      <c r="H264" s="84"/>
      <c r="I264" s="84"/>
      <c r="J264" s="84"/>
    </row>
    <row r="265" spans="1:10" x14ac:dyDescent="0.25">
      <c r="A265" s="86"/>
      <c r="B265" s="80"/>
    </row>
    <row r="266" spans="1:10" x14ac:dyDescent="0.25">
      <c r="A266" s="86"/>
      <c r="B266" s="80"/>
    </row>
    <row r="267" spans="1:10" x14ac:dyDescent="0.25">
      <c r="A267" s="86"/>
      <c r="B267" s="80"/>
    </row>
    <row r="268" spans="1:10" x14ac:dyDescent="0.25">
      <c r="A268" s="86"/>
      <c r="B268" s="80"/>
    </row>
    <row r="269" spans="1:10" x14ac:dyDescent="0.25">
      <c r="A269" s="86"/>
      <c r="B269" s="80"/>
    </row>
    <row r="270" spans="1:10" x14ac:dyDescent="0.25">
      <c r="A270" s="86"/>
      <c r="B270" s="80"/>
    </row>
    <row r="271" spans="1:10" x14ac:dyDescent="0.25">
      <c r="A271" s="86"/>
      <c r="B271" s="80"/>
    </row>
    <row r="272" spans="1:10" x14ac:dyDescent="0.25">
      <c r="A272" s="86"/>
      <c r="B272" s="80"/>
    </row>
    <row r="273" spans="1:2" x14ac:dyDescent="0.25">
      <c r="A273" s="86"/>
      <c r="B273" s="80"/>
    </row>
    <row r="274" spans="1:2" x14ac:dyDescent="0.25">
      <c r="A274" s="86"/>
      <c r="B274" s="80"/>
    </row>
    <row r="275" spans="1:2" x14ac:dyDescent="0.25">
      <c r="A275" s="86"/>
      <c r="B275" s="80"/>
    </row>
    <row r="276" spans="1:2" x14ac:dyDescent="0.25">
      <c r="A276" s="86"/>
      <c r="B276" s="80"/>
    </row>
    <row r="277" spans="1:2" x14ac:dyDescent="0.25">
      <c r="A277" s="86"/>
      <c r="B277" s="80"/>
    </row>
    <row r="278" spans="1:2" x14ac:dyDescent="0.25">
      <c r="A278" s="86"/>
      <c r="B278" s="80"/>
    </row>
    <row r="279" spans="1:2" x14ac:dyDescent="0.25">
      <c r="A279" s="86"/>
      <c r="B279" s="80"/>
    </row>
    <row r="280" spans="1:2" x14ac:dyDescent="0.25">
      <c r="A280" s="86"/>
      <c r="B280" s="80"/>
    </row>
    <row r="281" spans="1:2" x14ac:dyDescent="0.25">
      <c r="A281" s="86"/>
      <c r="B281" s="80"/>
    </row>
    <row r="282" spans="1:2" x14ac:dyDescent="0.25">
      <c r="A282" s="86"/>
      <c r="B282" s="80"/>
    </row>
    <row r="283" spans="1:2" x14ac:dyDescent="0.25">
      <c r="A283" s="86"/>
      <c r="B283" s="80"/>
    </row>
    <row r="284" spans="1:2" x14ac:dyDescent="0.25">
      <c r="A284" s="86"/>
      <c r="B284" s="80"/>
    </row>
    <row r="285" spans="1:2" x14ac:dyDescent="0.25">
      <c r="A285" s="86"/>
      <c r="B285" s="80"/>
    </row>
    <row r="286" spans="1:2" x14ac:dyDescent="0.25">
      <c r="A286" s="86"/>
      <c r="B286" s="80"/>
    </row>
    <row r="287" spans="1:2" x14ac:dyDescent="0.25">
      <c r="A287" s="86"/>
      <c r="B287" s="80"/>
    </row>
    <row r="288" spans="1:2" x14ac:dyDescent="0.25">
      <c r="A288" s="86"/>
      <c r="B288" s="80"/>
    </row>
    <row r="289" spans="1:2" x14ac:dyDescent="0.25">
      <c r="A289" s="86"/>
      <c r="B289" s="80"/>
    </row>
    <row r="290" spans="1:2" x14ac:dyDescent="0.25">
      <c r="A290" s="86"/>
      <c r="B290" s="80"/>
    </row>
    <row r="291" spans="1:2" x14ac:dyDescent="0.25">
      <c r="A291" s="86"/>
      <c r="B291" s="80"/>
    </row>
    <row r="292" spans="1:2" x14ac:dyDescent="0.25">
      <c r="A292" s="86"/>
      <c r="B292" s="80"/>
    </row>
    <row r="293" spans="1:2" x14ac:dyDescent="0.25">
      <c r="A293" s="86"/>
      <c r="B293" s="80"/>
    </row>
    <row r="294" spans="1:2" x14ac:dyDescent="0.25">
      <c r="A294" s="86"/>
      <c r="B294" s="80"/>
    </row>
    <row r="295" spans="1:2" x14ac:dyDescent="0.25">
      <c r="A295" s="86"/>
      <c r="B295" s="80"/>
    </row>
    <row r="296" spans="1:2" x14ac:dyDescent="0.25">
      <c r="A296" s="86"/>
      <c r="B296" s="80"/>
    </row>
    <row r="297" spans="1:2" x14ac:dyDescent="0.25">
      <c r="A297" s="86"/>
      <c r="B297" s="80"/>
    </row>
    <row r="298" spans="1:2" x14ac:dyDescent="0.25">
      <c r="A298" s="86"/>
      <c r="B298" s="80"/>
    </row>
    <row r="299" spans="1:2" x14ac:dyDescent="0.25">
      <c r="A299" s="86"/>
      <c r="B299" s="80"/>
    </row>
    <row r="300" spans="1:2" x14ac:dyDescent="0.25">
      <c r="A300" s="86"/>
      <c r="B300" s="80"/>
    </row>
    <row r="301" spans="1:2" x14ac:dyDescent="0.25">
      <c r="A301" s="86"/>
      <c r="B301" s="80"/>
    </row>
    <row r="302" spans="1:2" x14ac:dyDescent="0.25">
      <c r="A302" s="86"/>
      <c r="B302" s="80"/>
    </row>
    <row r="303" spans="1:2" x14ac:dyDescent="0.25">
      <c r="A303" s="86"/>
      <c r="B303" s="80"/>
    </row>
    <row r="304" spans="1:2" x14ac:dyDescent="0.25">
      <c r="A304" s="86"/>
      <c r="B304" s="80"/>
    </row>
    <row r="305" spans="1:2" x14ac:dyDescent="0.25">
      <c r="A305" s="86"/>
      <c r="B305" s="80"/>
    </row>
    <row r="306" spans="1:2" x14ac:dyDescent="0.25">
      <c r="A306" s="86"/>
      <c r="B306" s="80"/>
    </row>
    <row r="307" spans="1:2" x14ac:dyDescent="0.25">
      <c r="A307" s="86"/>
      <c r="B307" s="80"/>
    </row>
    <row r="308" spans="1:2" x14ac:dyDescent="0.25">
      <c r="A308" s="86"/>
      <c r="B308" s="80"/>
    </row>
    <row r="309" spans="1:2" x14ac:dyDescent="0.25">
      <c r="A309" s="86"/>
      <c r="B309" s="80"/>
    </row>
    <row r="310" spans="1:2" x14ac:dyDescent="0.25">
      <c r="A310" s="86"/>
      <c r="B310" s="80"/>
    </row>
    <row r="311" spans="1:2" x14ac:dyDescent="0.25">
      <c r="A311" s="86"/>
      <c r="B311" s="80"/>
    </row>
    <row r="312" spans="1:2" x14ac:dyDescent="0.25">
      <c r="A312" s="86"/>
      <c r="B312" s="80"/>
    </row>
    <row r="313" spans="1:2" x14ac:dyDescent="0.25">
      <c r="A313" s="86"/>
      <c r="B313" s="80"/>
    </row>
    <row r="314" spans="1:2" x14ac:dyDescent="0.25">
      <c r="A314" s="86"/>
      <c r="B314" s="80"/>
    </row>
    <row r="315" spans="1:2" x14ac:dyDescent="0.25">
      <c r="A315" s="86"/>
      <c r="B315" s="80"/>
    </row>
    <row r="316" spans="1:2" x14ac:dyDescent="0.25">
      <c r="A316" s="86"/>
      <c r="B316" s="80"/>
    </row>
    <row r="317" spans="1:2" x14ac:dyDescent="0.25">
      <c r="A317" s="86"/>
      <c r="B317" s="80"/>
    </row>
    <row r="318" spans="1:2" x14ac:dyDescent="0.25">
      <c r="A318" s="86"/>
      <c r="B318" s="80"/>
    </row>
    <row r="319" spans="1:2" x14ac:dyDescent="0.25">
      <c r="A319" s="86"/>
      <c r="B319" s="80"/>
    </row>
    <row r="320" spans="1:2" x14ac:dyDescent="0.25">
      <c r="A320" s="86"/>
      <c r="B320" s="80"/>
    </row>
    <row r="321" spans="1:2" x14ac:dyDescent="0.25">
      <c r="A321" s="86"/>
      <c r="B321" s="80"/>
    </row>
    <row r="322" spans="1:2" x14ac:dyDescent="0.25">
      <c r="A322" s="86"/>
      <c r="B322" s="80"/>
    </row>
    <row r="323" spans="1:2" x14ac:dyDescent="0.25">
      <c r="A323" s="86"/>
      <c r="B323" s="80"/>
    </row>
    <row r="324" spans="1:2" x14ac:dyDescent="0.25">
      <c r="A324" s="86"/>
      <c r="B324" s="80"/>
    </row>
    <row r="325" spans="1:2" x14ac:dyDescent="0.25">
      <c r="A325" s="86"/>
      <c r="B325" s="80"/>
    </row>
    <row r="326" spans="1:2" x14ac:dyDescent="0.25">
      <c r="A326" s="86"/>
      <c r="B326" s="80"/>
    </row>
    <row r="327" spans="1:2" x14ac:dyDescent="0.25">
      <c r="A327" s="86"/>
      <c r="B327" s="80"/>
    </row>
    <row r="328" spans="1:2" x14ac:dyDescent="0.25">
      <c r="A328" s="86"/>
      <c r="B328" s="80"/>
    </row>
    <row r="329" spans="1:2" x14ac:dyDescent="0.25">
      <c r="A329" s="86"/>
      <c r="B329" s="80"/>
    </row>
    <row r="330" spans="1:2" x14ac:dyDescent="0.25">
      <c r="A330" s="86"/>
      <c r="B330" s="80"/>
    </row>
    <row r="331" spans="1:2" x14ac:dyDescent="0.25">
      <c r="A331" s="86"/>
      <c r="B331" s="80"/>
    </row>
    <row r="332" spans="1:2" x14ac:dyDescent="0.25">
      <c r="A332" s="86"/>
      <c r="B332" s="80"/>
    </row>
    <row r="333" spans="1:2" x14ac:dyDescent="0.25">
      <c r="A333" s="86"/>
      <c r="B333" s="80"/>
    </row>
    <row r="334" spans="1:2" x14ac:dyDescent="0.25">
      <c r="A334" s="86"/>
      <c r="B334" s="80"/>
    </row>
    <row r="335" spans="1:2" x14ac:dyDescent="0.25">
      <c r="A335" s="86"/>
      <c r="B335" s="80"/>
    </row>
    <row r="336" spans="1:2" x14ac:dyDescent="0.25">
      <c r="A336" s="86"/>
      <c r="B336" s="80"/>
    </row>
    <row r="337" spans="1:2" x14ac:dyDescent="0.25">
      <c r="A337" s="86"/>
      <c r="B337" s="80"/>
    </row>
    <row r="338" spans="1:2" x14ac:dyDescent="0.25">
      <c r="A338" s="86"/>
      <c r="B338" s="80"/>
    </row>
    <row r="339" spans="1:2" x14ac:dyDescent="0.25">
      <c r="A339" s="86"/>
      <c r="B339" s="80"/>
    </row>
    <row r="340" spans="1:2" x14ac:dyDescent="0.25">
      <c r="A340" s="86"/>
      <c r="B340" s="80"/>
    </row>
    <row r="341" spans="1:2" x14ac:dyDescent="0.25">
      <c r="A341" s="86"/>
      <c r="B341" s="80"/>
    </row>
    <row r="342" spans="1:2" x14ac:dyDescent="0.25">
      <c r="A342" s="86"/>
      <c r="B342" s="80"/>
    </row>
    <row r="343" spans="1:2" x14ac:dyDescent="0.25">
      <c r="A343" s="86"/>
      <c r="B343" s="80"/>
    </row>
    <row r="344" spans="1:2" x14ac:dyDescent="0.25">
      <c r="A344" s="86"/>
      <c r="B344" s="80"/>
    </row>
    <row r="345" spans="1:2" x14ac:dyDescent="0.25">
      <c r="A345" s="86"/>
      <c r="B345" s="80"/>
    </row>
    <row r="346" spans="1:2" x14ac:dyDescent="0.25">
      <c r="A346" s="86"/>
      <c r="B346" s="80"/>
    </row>
    <row r="347" spans="1:2" x14ac:dyDescent="0.25">
      <c r="A347" s="86"/>
      <c r="B347" s="80"/>
    </row>
    <row r="348" spans="1:2" x14ac:dyDescent="0.25">
      <c r="A348" s="86"/>
      <c r="B348" s="80"/>
    </row>
    <row r="349" spans="1:2" x14ac:dyDescent="0.25">
      <c r="A349" s="86"/>
      <c r="B349" s="80"/>
    </row>
    <row r="350" spans="1:2" x14ac:dyDescent="0.25">
      <c r="A350" s="86"/>
      <c r="B350" s="80"/>
    </row>
    <row r="351" spans="1:2" x14ac:dyDescent="0.25">
      <c r="A351" s="86"/>
      <c r="B351" s="80"/>
    </row>
    <row r="352" spans="1:2" x14ac:dyDescent="0.25">
      <c r="A352" s="86"/>
      <c r="B352" s="80"/>
    </row>
    <row r="353" spans="1:2" x14ac:dyDescent="0.25">
      <c r="A353" s="86"/>
      <c r="B353" s="80"/>
    </row>
    <row r="354" spans="1:2" x14ac:dyDescent="0.25">
      <c r="A354" s="86"/>
      <c r="B354" s="80"/>
    </row>
    <row r="355" spans="1:2" x14ac:dyDescent="0.25">
      <c r="A355" s="86"/>
      <c r="B355" s="80"/>
    </row>
    <row r="356" spans="1:2" x14ac:dyDescent="0.25">
      <c r="A356" s="86"/>
      <c r="B356" s="80"/>
    </row>
    <row r="357" spans="1:2" x14ac:dyDescent="0.25">
      <c r="A357" s="86"/>
      <c r="B357" s="80"/>
    </row>
    <row r="358" spans="1:2" x14ac:dyDescent="0.25">
      <c r="A358" s="86"/>
      <c r="B358" s="80"/>
    </row>
    <row r="359" spans="1:2" x14ac:dyDescent="0.25">
      <c r="A359" s="86"/>
      <c r="B359" s="80"/>
    </row>
    <row r="360" spans="1:2" x14ac:dyDescent="0.25">
      <c r="A360" s="86"/>
      <c r="B360" s="80"/>
    </row>
    <row r="361" spans="1:2" x14ac:dyDescent="0.25">
      <c r="A361" s="86"/>
      <c r="B361" s="80"/>
    </row>
    <row r="362" spans="1:2" x14ac:dyDescent="0.25">
      <c r="A362" s="86"/>
      <c r="B362" s="80"/>
    </row>
    <row r="363" spans="1:2" x14ac:dyDescent="0.25">
      <c r="A363" s="86"/>
      <c r="B363" s="80"/>
    </row>
    <row r="364" spans="1:2" x14ac:dyDescent="0.25">
      <c r="A364" s="86"/>
      <c r="B364" s="80"/>
    </row>
    <row r="365" spans="1:2" x14ac:dyDescent="0.25">
      <c r="A365" s="86"/>
      <c r="B365" s="80"/>
    </row>
    <row r="366" spans="1:2" x14ac:dyDescent="0.25">
      <c r="A366" s="86"/>
      <c r="B366" s="80"/>
    </row>
    <row r="367" spans="1:2" x14ac:dyDescent="0.25">
      <c r="A367" s="86"/>
      <c r="B367" s="80"/>
    </row>
    <row r="368" spans="1:2" x14ac:dyDescent="0.25">
      <c r="A368" s="86"/>
      <c r="B368" s="80"/>
    </row>
    <row r="369" spans="1:2" x14ac:dyDescent="0.25">
      <c r="A369" s="86"/>
      <c r="B369" s="80"/>
    </row>
    <row r="370" spans="1:2" x14ac:dyDescent="0.25">
      <c r="A370" s="86"/>
      <c r="B370" s="80"/>
    </row>
    <row r="371" spans="1:2" x14ac:dyDescent="0.25">
      <c r="A371" s="86"/>
      <c r="B371" s="80"/>
    </row>
    <row r="372" spans="1:2" x14ac:dyDescent="0.25">
      <c r="A372" s="86"/>
      <c r="B372" s="80"/>
    </row>
    <row r="373" spans="1:2" x14ac:dyDescent="0.25">
      <c r="A373" s="86"/>
      <c r="B373" s="80"/>
    </row>
    <row r="374" spans="1:2" x14ac:dyDescent="0.25">
      <c r="A374" s="86"/>
      <c r="B374" s="80"/>
    </row>
    <row r="375" spans="1:2" x14ac:dyDescent="0.25">
      <c r="A375" s="86"/>
      <c r="B375" s="80"/>
    </row>
    <row r="376" spans="1:2" x14ac:dyDescent="0.25">
      <c r="A376" s="86"/>
      <c r="B376" s="80"/>
    </row>
    <row r="377" spans="1:2" x14ac:dyDescent="0.25">
      <c r="A377" s="86"/>
      <c r="B377" s="80"/>
    </row>
    <row r="378" spans="1:2" x14ac:dyDescent="0.25">
      <c r="A378" s="86"/>
      <c r="B378" s="80"/>
    </row>
    <row r="379" spans="1:2" x14ac:dyDescent="0.25">
      <c r="A379" s="86"/>
      <c r="B379" s="80"/>
    </row>
    <row r="380" spans="1:2" x14ac:dyDescent="0.25">
      <c r="A380" s="86"/>
      <c r="B380" s="80"/>
    </row>
    <row r="381" spans="1:2" x14ac:dyDescent="0.25">
      <c r="A381" s="86"/>
      <c r="B381" s="80"/>
    </row>
    <row r="382" spans="1:2" x14ac:dyDescent="0.25">
      <c r="A382" s="86"/>
      <c r="B382" s="80"/>
    </row>
    <row r="383" spans="1:2" x14ac:dyDescent="0.25">
      <c r="A383" s="86"/>
      <c r="B383" s="80"/>
    </row>
    <row r="384" spans="1:2" x14ac:dyDescent="0.25">
      <c r="A384" s="86"/>
      <c r="B384" s="80"/>
    </row>
    <row r="385" spans="1:2" x14ac:dyDescent="0.25">
      <c r="A385" s="86"/>
      <c r="B385" s="80"/>
    </row>
    <row r="386" spans="1:2" x14ac:dyDescent="0.25">
      <c r="A386" s="86"/>
      <c r="B386" s="80"/>
    </row>
    <row r="387" spans="1:2" x14ac:dyDescent="0.25">
      <c r="A387" s="86"/>
      <c r="B387" s="80"/>
    </row>
    <row r="388" spans="1:2" x14ac:dyDescent="0.25">
      <c r="A388" s="86"/>
      <c r="B388" s="80"/>
    </row>
    <row r="389" spans="1:2" x14ac:dyDescent="0.25">
      <c r="A389" s="86"/>
      <c r="B389" s="80"/>
    </row>
    <row r="390" spans="1:2" x14ac:dyDescent="0.25">
      <c r="A390" s="86"/>
      <c r="B390" s="80"/>
    </row>
    <row r="391" spans="1:2" x14ac:dyDescent="0.25">
      <c r="A391" s="86"/>
      <c r="B391" s="80"/>
    </row>
    <row r="392" spans="1:2" x14ac:dyDescent="0.25">
      <c r="A392" s="86"/>
      <c r="B392" s="80"/>
    </row>
    <row r="393" spans="1:2" x14ac:dyDescent="0.25">
      <c r="A393" s="86"/>
      <c r="B393" s="80"/>
    </row>
    <row r="394" spans="1:2" x14ac:dyDescent="0.25">
      <c r="A394" s="86"/>
      <c r="B394" s="80"/>
    </row>
    <row r="395" spans="1:2" x14ac:dyDescent="0.25">
      <c r="A395" s="86"/>
      <c r="B395" s="80"/>
    </row>
    <row r="396" spans="1:2" x14ac:dyDescent="0.25">
      <c r="A396" s="86"/>
      <c r="B396" s="80"/>
    </row>
    <row r="397" spans="1:2" x14ac:dyDescent="0.25">
      <c r="A397" s="86"/>
      <c r="B397" s="80"/>
    </row>
    <row r="398" spans="1:2" x14ac:dyDescent="0.25">
      <c r="A398" s="86"/>
      <c r="B398" s="80"/>
    </row>
    <row r="399" spans="1:2" x14ac:dyDescent="0.25">
      <c r="A399" s="86"/>
      <c r="B399" s="80"/>
    </row>
    <row r="400" spans="1:2" x14ac:dyDescent="0.25">
      <c r="A400" s="86"/>
      <c r="B400" s="80"/>
    </row>
    <row r="401" spans="1:2" x14ac:dyDescent="0.25">
      <c r="A401" s="86"/>
      <c r="B401" s="80"/>
    </row>
    <row r="402" spans="1:2" x14ac:dyDescent="0.25">
      <c r="A402" s="86"/>
      <c r="B402" s="80"/>
    </row>
    <row r="403" spans="1:2" x14ac:dyDescent="0.25">
      <c r="A403" s="86"/>
      <c r="B403" s="80"/>
    </row>
    <row r="404" spans="1:2" x14ac:dyDescent="0.25">
      <c r="A404" s="86"/>
      <c r="B404" s="80"/>
    </row>
    <row r="405" spans="1:2" x14ac:dyDescent="0.25">
      <c r="A405" s="86"/>
      <c r="B405" s="80"/>
    </row>
    <row r="406" spans="1:2" x14ac:dyDescent="0.25">
      <c r="A406" s="86"/>
      <c r="B406" s="80"/>
    </row>
    <row r="407" spans="1:2" x14ac:dyDescent="0.25">
      <c r="A407" s="86"/>
      <c r="B407" s="80"/>
    </row>
    <row r="408" spans="1:2" x14ac:dyDescent="0.25">
      <c r="A408" s="86"/>
      <c r="B408" s="80"/>
    </row>
    <row r="409" spans="1:2" x14ac:dyDescent="0.25">
      <c r="A409" s="86"/>
      <c r="B409" s="80"/>
    </row>
    <row r="410" spans="1:2" x14ac:dyDescent="0.25">
      <c r="A410" s="86"/>
      <c r="B410" s="80"/>
    </row>
    <row r="411" spans="1:2" x14ac:dyDescent="0.25">
      <c r="A411" s="86"/>
      <c r="B411" s="80"/>
    </row>
    <row r="412" spans="1:2" x14ac:dyDescent="0.25">
      <c r="A412" s="86"/>
      <c r="B412" s="80"/>
    </row>
    <row r="413" spans="1:2" x14ac:dyDescent="0.25">
      <c r="A413" s="86"/>
      <c r="B413" s="80"/>
    </row>
    <row r="414" spans="1:2" x14ac:dyDescent="0.25">
      <c r="A414" s="86"/>
      <c r="B414" s="80"/>
    </row>
    <row r="415" spans="1:2" x14ac:dyDescent="0.25">
      <c r="A415" s="86"/>
      <c r="B415" s="80"/>
    </row>
    <row r="416" spans="1:2" x14ac:dyDescent="0.25">
      <c r="A416" s="86"/>
      <c r="B416" s="80"/>
    </row>
    <row r="417" spans="1:2" x14ac:dyDescent="0.25">
      <c r="A417" s="86"/>
      <c r="B417" s="80"/>
    </row>
    <row r="418" spans="1:2" x14ac:dyDescent="0.25">
      <c r="A418" s="86"/>
      <c r="B418" s="80"/>
    </row>
    <row r="419" spans="1:2" x14ac:dyDescent="0.25">
      <c r="A419" s="86"/>
      <c r="B419" s="80"/>
    </row>
    <row r="420" spans="1:2" x14ac:dyDescent="0.25">
      <c r="A420" s="86"/>
      <c r="B420" s="80"/>
    </row>
    <row r="421" spans="1:2" x14ac:dyDescent="0.25">
      <c r="A421" s="86"/>
      <c r="B421" s="80"/>
    </row>
    <row r="422" spans="1:2" x14ac:dyDescent="0.25">
      <c r="A422" s="86"/>
      <c r="B422" s="80"/>
    </row>
    <row r="423" spans="1:2" x14ac:dyDescent="0.25">
      <c r="A423" s="86"/>
      <c r="B423" s="80"/>
    </row>
    <row r="424" spans="1:2" x14ac:dyDescent="0.25">
      <c r="A424" s="86"/>
      <c r="B424" s="80"/>
    </row>
    <row r="425" spans="1:2" x14ac:dyDescent="0.25">
      <c r="A425" s="86"/>
      <c r="B425" s="80"/>
    </row>
    <row r="426" spans="1:2" x14ac:dyDescent="0.25">
      <c r="A426" s="86"/>
      <c r="B426" s="80"/>
    </row>
    <row r="427" spans="1:2" x14ac:dyDescent="0.25">
      <c r="A427" s="86"/>
      <c r="B427" s="80"/>
    </row>
    <row r="428" spans="1:2" x14ac:dyDescent="0.25">
      <c r="A428" s="86"/>
      <c r="B428" s="80"/>
    </row>
    <row r="429" spans="1:2" x14ac:dyDescent="0.25">
      <c r="A429" s="86"/>
      <c r="B429" s="80"/>
    </row>
    <row r="430" spans="1:2" x14ac:dyDescent="0.25">
      <c r="A430" s="86"/>
      <c r="B430" s="80"/>
    </row>
    <row r="431" spans="1:2" x14ac:dyDescent="0.25">
      <c r="A431" s="86"/>
      <c r="B431" s="80"/>
    </row>
  </sheetData>
  <mergeCells count="44"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8:H18"/>
    <mergeCell ref="I18:J18"/>
    <mergeCell ref="B19:H19"/>
    <mergeCell ref="I19:J19"/>
    <mergeCell ref="B20:H20"/>
    <mergeCell ref="I20:J20"/>
    <mergeCell ref="A30:K3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A32:A33"/>
    <mergeCell ref="B32:B33"/>
    <mergeCell ref="C32:C33"/>
    <mergeCell ref="D32:D33"/>
    <mergeCell ref="E32:E33"/>
    <mergeCell ref="H228:I228"/>
    <mergeCell ref="G32:J32"/>
    <mergeCell ref="K32:K33"/>
    <mergeCell ref="D223:F223"/>
    <mergeCell ref="H223:J223"/>
    <mergeCell ref="D224:F224"/>
    <mergeCell ref="H224:J224"/>
    <mergeCell ref="F32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2024-09-25T06:33:17Z</dcterms:modified>
</cp:coreProperties>
</file>