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додаток 2" sheetId="1" r:id="rId1"/>
    <sheet name="додаток 3" sheetId="2" r:id="rId2"/>
    <sheet name="додаток4" sheetId="3" r:id="rId3"/>
    <sheet name="додаток 1" sheetId="4" r:id="rId4"/>
  </sheets>
  <definedNames>
    <definedName name="_xlnm.Print_Area" localSheetId="3">'додаток 1'!$A$1:$AG$26</definedName>
    <definedName name="_xlnm.Print_Area" localSheetId="0">'додаток 2'!$A$1:$S$20</definedName>
    <definedName name="_xlnm.Print_Area" localSheetId="1">'додаток 3'!$A$1:$U$19</definedName>
    <definedName name="_xlnm.Print_Area" localSheetId="2">'додаток4'!$A$1:$AG$23</definedName>
  </definedNames>
  <calcPr fullCalcOnLoad="1"/>
</workbook>
</file>

<file path=xl/sharedStrings.xml><?xml version="1.0" encoding="utf-8"?>
<sst xmlns="http://schemas.openxmlformats.org/spreadsheetml/2006/main" count="400" uniqueCount="114">
  <si>
    <t>№ п/п</t>
  </si>
  <si>
    <t>Назва маршруту</t>
  </si>
  <si>
    <t>№1 "Карпатська кераміка - Вокзал"</t>
  </si>
  <si>
    <t>№ 6 "Карпатська кераміка - Лікарня" по вул. Євшана</t>
  </si>
  <si>
    <t>№7 "Центр - Шахта"</t>
  </si>
  <si>
    <t>№8 "Карпатська кераміка - Височанка" по вул. Євшана</t>
  </si>
  <si>
    <t>Всього</t>
  </si>
  <si>
    <t>№2 "Карпатська кераміка - Хотінь"до зуп. Бетонка</t>
  </si>
  <si>
    <t>№11А "ВПУ - Залісся" по вул. Євшана</t>
  </si>
  <si>
    <t>№11Б "ВПУ - Залісся" по пр-ту Лесі Українки</t>
  </si>
  <si>
    <t xml:space="preserve">№ 3 "РЕМ - Загіря"  </t>
  </si>
  <si>
    <t>№ 4 "Карпатська кераміка - Долинська"</t>
  </si>
  <si>
    <t xml:space="preserve">№ 5 "Карпатська кераміка - Загіря"  </t>
  </si>
  <si>
    <t>№8 А "Карпатська кераміка - Височанка" по пр. Лесі Українки</t>
  </si>
  <si>
    <t>№1 А "Карпатська кераміка - Вокзал" по вул. Євшана, Литвина, Глібова</t>
  </si>
  <si>
    <t>2.</t>
  </si>
  <si>
    <t>1.</t>
  </si>
  <si>
    <t>3.</t>
  </si>
  <si>
    <t>4.</t>
  </si>
  <si>
    <t>5.</t>
  </si>
  <si>
    <t>6.</t>
  </si>
  <si>
    <t>7.</t>
  </si>
  <si>
    <t>8.</t>
  </si>
  <si>
    <t>Перевізник</t>
  </si>
  <si>
    <t>ТзОВ"Калуш-Транс"</t>
  </si>
  <si>
    <t>ТзОВ"Автотранспортна асоціація"</t>
  </si>
  <si>
    <t>ПП Лялюк І.Ю.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</si>
  <si>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</si>
  <si>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</si>
  <si>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</si>
  <si>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</si>
  <si>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</si>
  <si>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</si>
  <si>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</si>
  <si>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кількість рейсів</t>
  </si>
  <si>
    <t>сума</t>
  </si>
  <si>
    <t>січень</t>
  </si>
  <si>
    <t>лютий</t>
  </si>
  <si>
    <t>березень</t>
  </si>
  <si>
    <t>квітень</t>
  </si>
  <si>
    <t>травень</t>
  </si>
  <si>
    <t>сума за рейс</t>
  </si>
  <si>
    <t>№8 А "Карпатська кераміка -Височанка" по пр.Л.Українки</t>
  </si>
  <si>
    <t>Коефіцієнт</t>
  </si>
  <si>
    <t>№8 Б"Карпатська кераміка -Височанка" по вул.Чорновола</t>
  </si>
  <si>
    <t>№8 "Карпатська кераміка -Височанка" по вул.Євшана</t>
  </si>
  <si>
    <t>№ 6Б"Карпатська кераміка - Лікарня" по пр-ту Лесі Українки</t>
  </si>
  <si>
    <t>ПрАТ"Калуське АТП"</t>
  </si>
  <si>
    <t>ТзОВ "Автотранспортна асоціація"</t>
  </si>
  <si>
    <t>№1 А "Карпатська кераміка -Вокзал" по вул.Євшана, Литвина, Глібова</t>
  </si>
  <si>
    <t>№2"Карпатська кераміка -Хотінь" до зуп.Бетонка</t>
  </si>
  <si>
    <t>№7 "Центр-Шахта"</t>
  </si>
  <si>
    <t>ПрАТ "Калуське АТП"</t>
  </si>
  <si>
    <t>№11 Б "ВПУ-Залісся" по пр-ту Лесі Українки</t>
  </si>
  <si>
    <t>№11 А "ВПУ-Залісся" по вул.Євшана</t>
  </si>
  <si>
    <t>ТзОВ "Калуш-Транс"</t>
  </si>
  <si>
    <t>розрахунковий пасажиропробіг</t>
  </si>
  <si>
    <t>ПП "Західавтотранс"</t>
  </si>
  <si>
    <t>Калуш - Мостище</t>
  </si>
  <si>
    <t>ТзОВ "Євро-Авто-Бан"</t>
  </si>
  <si>
    <t>Калуш - Бабин Зарічний</t>
  </si>
  <si>
    <t>ФОП Довжанський Григорій Михайлович</t>
  </si>
  <si>
    <t>Калуш - Кропивник 1</t>
  </si>
  <si>
    <t>Калуш - Кропивник 2</t>
  </si>
  <si>
    <t>Калуш - Сівка Калуська</t>
  </si>
  <si>
    <t>Калуш - Студінка</t>
  </si>
  <si>
    <t>Калуш - Середній Бабин</t>
  </si>
  <si>
    <t>КП "Екоресурс"</t>
  </si>
  <si>
    <t>№ 6А"Карпатська кераміка - Лікарня" по пр-ту Лесі Українки</t>
  </si>
  <si>
    <t>№ 6К"Карпатська кераміка - Лікарня" по вул.Євшана</t>
  </si>
  <si>
    <t>№8 Б "Карпатська кераміка - Височанка" по вул.Чорновола</t>
  </si>
  <si>
    <t>№1 Б "Карпатська кераміка - Вокзал"</t>
  </si>
  <si>
    <t>Калуш-Боднарів</t>
  </si>
  <si>
    <t>Калуш-Голинь (центр)</t>
  </si>
  <si>
    <t>Калуш-Копанки</t>
  </si>
  <si>
    <t>Калуш-Довга Калуська</t>
  </si>
  <si>
    <t>Калуш-Пійло</t>
  </si>
  <si>
    <t>Калуш-Ріп"янка-Яворівка</t>
  </si>
  <si>
    <t xml:space="preserve">Калуш-Яворівка </t>
  </si>
  <si>
    <t>Калуш-Тужилів</t>
  </si>
  <si>
    <t>ФОП Ільків Роксолана Ярославівна</t>
  </si>
  <si>
    <t>ФОП Максимів Ігор Васильович</t>
  </si>
  <si>
    <t>Калуш-Зелений Яр</t>
  </si>
  <si>
    <t>сума за 1 рейс</t>
  </si>
  <si>
    <t>Калуш-Середній Угринів</t>
  </si>
  <si>
    <t xml:space="preserve">Назва маршруту </t>
  </si>
  <si>
    <t>Керуючий справами виконкому                                                                                                                                                                                      Олег Савка</t>
  </si>
  <si>
    <t>Додаток 4                                                 до розпорядження міського голови ___________№________</t>
  </si>
  <si>
    <t>Керуючий справами виконкому                                                                                                                                                                 Олег Савка</t>
  </si>
  <si>
    <t>Всього за рік (грн.)</t>
  </si>
  <si>
    <t>ст.1</t>
  </si>
  <si>
    <t>ст.2</t>
  </si>
  <si>
    <t>вик.В.Скурчанський</t>
  </si>
  <si>
    <t xml:space="preserve">      І.Коваль</t>
  </si>
  <si>
    <t>Додаток 3                                              до розпорядження міського голови __________ №_____</t>
  </si>
  <si>
    <t>Керуючий справами виконкому                                                                                                                                                      Олег Савка</t>
  </si>
  <si>
    <t>Додаток 2                                                 до розпорядження міського голови  _________ №________</t>
  </si>
  <si>
    <t>Керуючий справами виконкому                                                                                                                                                                                             Олег Савка</t>
  </si>
  <si>
    <t>сума (грн.)</t>
  </si>
  <si>
    <t>сума за 1 рейс  (грн)</t>
  </si>
  <si>
    <t>Додаток 1                                                  до  розпорядження міського голови ____________№_______</t>
  </si>
  <si>
    <t>Додаток 1                                              до розпорядження міського голови _____________ № _____</t>
  </si>
  <si>
    <t>Керуючий справами виконкому                                                                                                                                                                                               Олег Савка</t>
  </si>
  <si>
    <t>ТзОВ"Калуш-Транс"      (по 25.12.2021)</t>
  </si>
  <si>
    <t xml:space="preserve">ТзОВ"Калуш-Транс"    </t>
  </si>
  <si>
    <t>ФОП Довжанський Григорій Михайлович (по 11.05.2021)</t>
  </si>
  <si>
    <t>ПрАТ "Калуське АТП" (по 14.07.2021)</t>
  </si>
  <si>
    <t>ПрАТ "Калуське АТП" (по 13.07.2021)</t>
  </si>
  <si>
    <t>ПП "Західавтотранс" (по 31.08.2021)</t>
  </si>
  <si>
    <t>ФОП Максимів Ігор Васильович (по 31.08.2021)</t>
  </si>
  <si>
    <t xml:space="preserve">     Розподіл  виділених коштів з місцевого бюджету на  2021р. до міського кладовища</t>
  </si>
  <si>
    <t xml:space="preserve">     Розподіл  виділених коштів з місцевого бюджету на  2021р. до садово-городніх ділянок та до садово-городніх масивів Зелений Яр і Середній Угринів</t>
  </si>
  <si>
    <t xml:space="preserve">     Розподіл  виділених коштів з місцевого бюджету на  2021р. на приміських автобусних маршрутах Калуської міської територіальної громади</t>
  </si>
  <si>
    <t xml:space="preserve">     Розподіл  виділених коштів з місцевого бюджету на  2021 р. на міських автобусних маршрутах загального користування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</si>
</sst>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;[Red]0.00"/>
    <numFmt numFmtId="202" formatCode="0.000"/>
    <numFmt numFmtId="203" formatCode="0.000;[Red]0.000"/>
    <numFmt numFmtId="204" formatCode="0.0000"/>
    <numFmt numFmtId="205" formatCode="0.00000"/>
    <numFmt numFmtId="206" formatCode="0.0000;[Red]0.0000"/>
    <numFmt numFmtId="207" formatCode="0.00000;[Red]0.00000"/>
    <numFmt numFmtId="208" formatCode="#,##0.0"/>
  </numFmts>
  <fonts count="56">
    <font>
      <sz val="10"/>
      <name val="Arial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201" fontId="0" fillId="0" borderId="10" xfId="0" applyNumberForma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01" fontId="7" fillId="0" borderId="16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01" fontId="0" fillId="0" borderId="10" xfId="0" applyNumberFormat="1" applyBorder="1" applyAlignment="1">
      <alignment vertical="center"/>
    </xf>
    <xf numFmtId="201" fontId="0" fillId="0" borderId="11" xfId="0" applyNumberFormat="1" applyBorder="1" applyAlignment="1">
      <alignment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201" fontId="4" fillId="0" borderId="10" xfId="0" applyNumberFormat="1" applyFont="1" applyBorder="1" applyAlignment="1">
      <alignment vertical="center"/>
    </xf>
    <xf numFmtId="201" fontId="3" fillId="0" borderId="16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200" fontId="6" fillId="0" borderId="16" xfId="0" applyNumberFormat="1" applyFont="1" applyBorder="1" applyAlignment="1">
      <alignment horizontal="center" vertical="center"/>
    </xf>
    <xf numFmtId="200" fontId="6" fillId="0" borderId="10" xfId="0" applyNumberFormat="1" applyFont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01" fontId="0" fillId="33" borderId="10" xfId="0" applyNumberFormat="1" applyFill="1" applyBorder="1" applyAlignment="1">
      <alignment/>
    </xf>
    <xf numFmtId="2" fontId="0" fillId="33" borderId="15" xfId="0" applyNumberFormat="1" applyFill="1" applyBorder="1" applyAlignment="1">
      <alignment horizontal="center"/>
    </xf>
    <xf numFmtId="2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01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01" fontId="7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0" fontId="12" fillId="0" borderId="0" xfId="0" applyFont="1" applyBorder="1" applyAlignment="1">
      <alignment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wrapText="1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9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9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112" zoomScaleSheetLayoutView="112" zoomScalePageLayoutView="0" workbookViewId="0" topLeftCell="A1">
      <selection activeCell="S1" sqref="S1:AG9"/>
    </sheetView>
  </sheetViews>
  <sheetFormatPr defaultColWidth="9.140625" defaultRowHeight="12.75"/>
  <cols>
    <col min="1" max="1" width="4.140625" style="0" customWidth="1"/>
    <col min="2" max="2" width="23.00390625" style="18" customWidth="1"/>
    <col min="3" max="3" width="19.140625" style="8" customWidth="1"/>
    <col min="4" max="4" width="8.140625" style="8" customWidth="1"/>
    <col min="5" max="5" width="7.140625" style="0" customWidth="1"/>
    <col min="6" max="6" width="11.421875" style="18" customWidth="1"/>
    <col min="7" max="7" width="7.421875" style="0" customWidth="1"/>
    <col min="8" max="8" width="10.8515625" style="0" customWidth="1"/>
    <col min="9" max="9" width="7.8515625" style="0" customWidth="1"/>
    <col min="10" max="10" width="10.421875" style="0" customWidth="1"/>
    <col min="11" max="11" width="7.28125" style="0" customWidth="1"/>
    <col min="12" max="12" width="10.140625" style="0" customWidth="1"/>
    <col min="13" max="13" width="8.00390625" style="24" customWidth="1"/>
    <col min="14" max="14" width="9.421875" style="0" customWidth="1"/>
    <col min="15" max="15" width="7.8515625" style="24" customWidth="1"/>
    <col min="16" max="16" width="11.57421875" style="0" customWidth="1"/>
    <col min="17" max="17" width="8.7109375" style="24" customWidth="1"/>
    <col min="18" max="18" width="11.140625" style="0" customWidth="1"/>
  </cols>
  <sheetData>
    <row r="1" spans="1:18" ht="41.25" customHeight="1" thickBot="1">
      <c r="A1" s="133" t="s">
        <v>110</v>
      </c>
      <c r="B1" s="134"/>
      <c r="C1" s="134"/>
      <c r="D1" s="134"/>
      <c r="E1" s="134"/>
      <c r="F1" s="134"/>
      <c r="G1" s="134"/>
      <c r="H1" s="21"/>
      <c r="I1" s="21"/>
      <c r="J1" s="21"/>
      <c r="K1" s="21"/>
      <c r="L1" s="21"/>
      <c r="P1" s="131" t="s">
        <v>96</v>
      </c>
      <c r="Q1" s="132"/>
      <c r="R1" s="132"/>
    </row>
    <row r="2" spans="1:18" ht="23.25" customHeight="1">
      <c r="A2" s="126" t="s">
        <v>0</v>
      </c>
      <c r="B2" s="128" t="s">
        <v>1</v>
      </c>
      <c r="C2" s="118" t="s">
        <v>23</v>
      </c>
      <c r="D2" s="118" t="s">
        <v>99</v>
      </c>
      <c r="E2" s="120" t="s">
        <v>36</v>
      </c>
      <c r="F2" s="121"/>
      <c r="G2" s="120" t="s">
        <v>37</v>
      </c>
      <c r="H2" s="121"/>
      <c r="I2" s="120" t="s">
        <v>38</v>
      </c>
      <c r="J2" s="121"/>
      <c r="K2" s="115" t="s">
        <v>39</v>
      </c>
      <c r="L2" s="115"/>
      <c r="M2" s="116" t="s">
        <v>40</v>
      </c>
      <c r="N2" s="117"/>
      <c r="O2" s="116" t="s">
        <v>27</v>
      </c>
      <c r="P2" s="117"/>
      <c r="Q2" s="116" t="s">
        <v>28</v>
      </c>
      <c r="R2" s="117"/>
    </row>
    <row r="3" spans="1:18" ht="71.25" customHeight="1">
      <c r="A3" s="127"/>
      <c r="B3" s="129"/>
      <c r="C3" s="130"/>
      <c r="D3" s="119"/>
      <c r="E3" s="35" t="s">
        <v>34</v>
      </c>
      <c r="F3" s="28" t="s">
        <v>35</v>
      </c>
      <c r="G3" s="35" t="s">
        <v>34</v>
      </c>
      <c r="H3" s="5" t="s">
        <v>35</v>
      </c>
      <c r="I3" s="35" t="s">
        <v>34</v>
      </c>
      <c r="J3" s="5" t="s">
        <v>35</v>
      </c>
      <c r="K3" s="35" t="s">
        <v>34</v>
      </c>
      <c r="L3" s="5" t="s">
        <v>35</v>
      </c>
      <c r="M3" s="35" t="s">
        <v>34</v>
      </c>
      <c r="N3" s="5" t="s">
        <v>35</v>
      </c>
      <c r="O3" s="35" t="s">
        <v>34</v>
      </c>
      <c r="P3" s="5" t="s">
        <v>35</v>
      </c>
      <c r="Q3" s="35" t="s">
        <v>34</v>
      </c>
      <c r="R3" s="5" t="s">
        <v>35</v>
      </c>
    </row>
    <row r="4" spans="1:18" ht="43.5" customHeight="1">
      <c r="A4" s="3" t="s">
        <v>16</v>
      </c>
      <c r="B4" s="10" t="s">
        <v>42</v>
      </c>
      <c r="C4" s="31" t="s">
        <v>48</v>
      </c>
      <c r="D4" s="6">
        <v>21.60760588</v>
      </c>
      <c r="E4" s="1">
        <v>170</v>
      </c>
      <c r="F4" s="37">
        <f>E4*D4</f>
        <v>3673.2929996000003</v>
      </c>
      <c r="G4" s="1">
        <v>160</v>
      </c>
      <c r="H4" s="46">
        <f>G4*D4</f>
        <v>3457.2169408</v>
      </c>
      <c r="I4" s="1">
        <v>176</v>
      </c>
      <c r="J4" s="46">
        <f>I4*D4</f>
        <v>3802.9386348800003</v>
      </c>
      <c r="K4" s="1">
        <v>120</v>
      </c>
      <c r="L4" s="14">
        <f>K4*D4</f>
        <v>2592.9127056</v>
      </c>
      <c r="M4" s="1">
        <v>124</v>
      </c>
      <c r="N4" s="52">
        <f>M4*D4</f>
        <v>2679.34312912</v>
      </c>
      <c r="O4" s="1">
        <v>120</v>
      </c>
      <c r="P4" s="52">
        <f>O4*D4</f>
        <v>2592.9127056</v>
      </c>
      <c r="Q4" s="1">
        <v>124</v>
      </c>
      <c r="R4" s="54">
        <f>Q4*D4</f>
        <v>2679.34312912</v>
      </c>
    </row>
    <row r="5" spans="1:18" ht="41.25" customHeight="1">
      <c r="A5" s="3" t="s">
        <v>15</v>
      </c>
      <c r="B5" s="10" t="s">
        <v>44</v>
      </c>
      <c r="C5" s="32" t="s">
        <v>67</v>
      </c>
      <c r="D5" s="6">
        <v>21.60760588</v>
      </c>
      <c r="E5" s="1">
        <v>232</v>
      </c>
      <c r="F5" s="37">
        <v>5012.97</v>
      </c>
      <c r="G5" s="1">
        <v>216</v>
      </c>
      <c r="H5" s="46">
        <f>G5*D5</f>
        <v>4667.24287008</v>
      </c>
      <c r="I5" s="1">
        <v>238</v>
      </c>
      <c r="J5" s="46">
        <f>I5*D5</f>
        <v>5142.6101994400005</v>
      </c>
      <c r="K5" s="1">
        <v>232</v>
      </c>
      <c r="L5" s="14">
        <v>5012.97</v>
      </c>
      <c r="M5" s="1">
        <v>230</v>
      </c>
      <c r="N5" s="52">
        <f>M5*D5</f>
        <v>4969.7493524</v>
      </c>
      <c r="O5" s="1">
        <v>228</v>
      </c>
      <c r="P5" s="52">
        <f>O5*D5</f>
        <v>4926.53414064</v>
      </c>
      <c r="Q5" s="1">
        <v>240</v>
      </c>
      <c r="R5" s="54">
        <f>Q5*D5</f>
        <v>5185.8254112</v>
      </c>
    </row>
    <row r="6" spans="1:18" ht="45" customHeight="1">
      <c r="A6" s="3" t="s">
        <v>17</v>
      </c>
      <c r="B6" s="10" t="s">
        <v>45</v>
      </c>
      <c r="C6" s="31" t="s">
        <v>104</v>
      </c>
      <c r="D6" s="6">
        <v>21.60760588</v>
      </c>
      <c r="E6" s="1">
        <v>16</v>
      </c>
      <c r="F6" s="37">
        <f>E6*D6</f>
        <v>345.72169408</v>
      </c>
      <c r="G6" s="1">
        <v>8</v>
      </c>
      <c r="H6" s="46">
        <f>G6*D6</f>
        <v>172.86084704</v>
      </c>
      <c r="I6" s="1">
        <v>10</v>
      </c>
      <c r="J6" s="46">
        <f>I6*D6</f>
        <v>216.0760588</v>
      </c>
      <c r="K6" s="1">
        <v>8</v>
      </c>
      <c r="L6" s="14">
        <f>K6*D6</f>
        <v>172.86084704</v>
      </c>
      <c r="M6" s="1">
        <v>18</v>
      </c>
      <c r="N6" s="52">
        <f>M6*D6</f>
        <v>388.93690584</v>
      </c>
      <c r="O6" s="1">
        <v>12</v>
      </c>
      <c r="P6" s="52">
        <f>O6*D6</f>
        <v>259.29127056000004</v>
      </c>
      <c r="Q6" s="1">
        <v>8</v>
      </c>
      <c r="R6" s="54">
        <f>Q6*D6</f>
        <v>172.86084704</v>
      </c>
    </row>
    <row r="7" spans="1:18" ht="0.75" customHeight="1" hidden="1">
      <c r="A7" s="4"/>
      <c r="B7" s="16"/>
      <c r="C7" s="7"/>
      <c r="D7" s="6">
        <v>71.9043293975</v>
      </c>
      <c r="E7" s="1">
        <f>C7*D7</f>
        <v>0</v>
      </c>
      <c r="F7" s="29"/>
      <c r="G7" s="2"/>
      <c r="H7" s="1"/>
      <c r="I7" s="2"/>
      <c r="J7" s="1">
        <f>I7*D7</f>
        <v>0</v>
      </c>
      <c r="K7" s="1"/>
      <c r="L7" s="11"/>
      <c r="M7" s="13"/>
      <c r="N7" s="12"/>
      <c r="O7" s="13"/>
      <c r="P7" s="12"/>
      <c r="Q7" s="13"/>
      <c r="R7" s="26"/>
    </row>
    <row r="8" spans="1:18" s="20" customFormat="1" ht="19.5" customHeight="1" thickBot="1">
      <c r="A8" s="19"/>
      <c r="B8" s="17" t="s">
        <v>6</v>
      </c>
      <c r="C8" s="22"/>
      <c r="D8" s="22"/>
      <c r="E8" s="22">
        <f aca="true" t="shared" si="0" ref="E8:R8">SUM(E4:E7)</f>
        <v>418</v>
      </c>
      <c r="F8" s="23">
        <f t="shared" si="0"/>
        <v>9031.98469368</v>
      </c>
      <c r="G8" s="22">
        <f t="shared" si="0"/>
        <v>384</v>
      </c>
      <c r="H8" s="23">
        <f t="shared" si="0"/>
        <v>8297.32065792</v>
      </c>
      <c r="I8" s="22">
        <f t="shared" si="0"/>
        <v>424</v>
      </c>
      <c r="J8" s="23">
        <v>9161.63</v>
      </c>
      <c r="K8" s="22">
        <f t="shared" si="0"/>
        <v>360</v>
      </c>
      <c r="L8" s="23">
        <f t="shared" si="0"/>
        <v>7778.743552640001</v>
      </c>
      <c r="M8" s="22">
        <f t="shared" si="0"/>
        <v>372</v>
      </c>
      <c r="N8" s="23">
        <f t="shared" si="0"/>
        <v>8038.029387359999</v>
      </c>
      <c r="O8" s="22">
        <f t="shared" si="0"/>
        <v>360</v>
      </c>
      <c r="P8" s="23">
        <v>7778.73</v>
      </c>
      <c r="Q8" s="22">
        <f t="shared" si="0"/>
        <v>372</v>
      </c>
      <c r="R8" s="47">
        <f t="shared" si="0"/>
        <v>8038.029387360001</v>
      </c>
    </row>
    <row r="9" ht="45" customHeight="1" thickBot="1"/>
    <row r="10" spans="1:16" ht="21" customHeight="1">
      <c r="A10" s="126" t="s">
        <v>0</v>
      </c>
      <c r="B10" s="128" t="s">
        <v>1</v>
      </c>
      <c r="C10" s="118" t="s">
        <v>23</v>
      </c>
      <c r="D10" s="118" t="s">
        <v>83</v>
      </c>
      <c r="E10" s="116" t="s">
        <v>29</v>
      </c>
      <c r="F10" s="117"/>
      <c r="G10" s="122" t="s">
        <v>30</v>
      </c>
      <c r="H10" s="123"/>
      <c r="I10" s="116" t="s">
        <v>31</v>
      </c>
      <c r="J10" s="117"/>
      <c r="K10" s="116" t="s">
        <v>32</v>
      </c>
      <c r="L10" s="117"/>
      <c r="M10" s="116" t="s">
        <v>33</v>
      </c>
      <c r="N10" s="117"/>
      <c r="O10" s="124" t="s">
        <v>6</v>
      </c>
      <c r="P10" s="125"/>
    </row>
    <row r="11" spans="1:16" ht="30" customHeight="1">
      <c r="A11" s="127"/>
      <c r="B11" s="129"/>
      <c r="C11" s="130"/>
      <c r="D11" s="119"/>
      <c r="E11" s="35" t="s">
        <v>34</v>
      </c>
      <c r="F11" s="5" t="s">
        <v>35</v>
      </c>
      <c r="G11" s="35" t="s">
        <v>34</v>
      </c>
      <c r="H11" s="5" t="s">
        <v>35</v>
      </c>
      <c r="I11" s="35" t="s">
        <v>34</v>
      </c>
      <c r="J11" s="5" t="s">
        <v>35</v>
      </c>
      <c r="K11" s="35" t="s">
        <v>34</v>
      </c>
      <c r="L11" s="5" t="s">
        <v>35</v>
      </c>
      <c r="M11" s="35" t="s">
        <v>34</v>
      </c>
      <c r="N11" s="5" t="s">
        <v>35</v>
      </c>
      <c r="O11" s="35" t="s">
        <v>34</v>
      </c>
      <c r="P11" s="44" t="s">
        <v>98</v>
      </c>
    </row>
    <row r="12" spans="1:16" ht="41.25" customHeight="1">
      <c r="A12" s="3" t="s">
        <v>16</v>
      </c>
      <c r="B12" s="10" t="s">
        <v>42</v>
      </c>
      <c r="C12" s="31" t="s">
        <v>48</v>
      </c>
      <c r="D12" s="6">
        <v>21.60760588</v>
      </c>
      <c r="E12" s="1">
        <v>124</v>
      </c>
      <c r="F12" s="52">
        <f>E12*D12</f>
        <v>2679.34312912</v>
      </c>
      <c r="G12" s="1">
        <v>120</v>
      </c>
      <c r="H12" s="14">
        <f>G12*D12</f>
        <v>2592.9127056</v>
      </c>
      <c r="I12" s="1">
        <v>124</v>
      </c>
      <c r="J12" s="52">
        <f>I12*D12</f>
        <v>2679.34312912</v>
      </c>
      <c r="K12" s="1">
        <v>172</v>
      </c>
      <c r="L12" s="52">
        <f>K12*D12</f>
        <v>3716.50821136</v>
      </c>
      <c r="M12" s="1">
        <v>174</v>
      </c>
      <c r="N12" s="54">
        <f>M12*D12</f>
        <v>3759.72342312</v>
      </c>
      <c r="O12" s="1">
        <f>E4+G4+I4+K4+M4+O4+Q4+E12+G12+I12+K12+M12</f>
        <v>1708</v>
      </c>
      <c r="P12" s="45">
        <v>36905.77</v>
      </c>
    </row>
    <row r="13" spans="1:16" ht="42.75" customHeight="1">
      <c r="A13" s="3" t="s">
        <v>15</v>
      </c>
      <c r="B13" s="10" t="s">
        <v>44</v>
      </c>
      <c r="C13" s="32" t="s">
        <v>67</v>
      </c>
      <c r="D13" s="6">
        <v>21.60760588</v>
      </c>
      <c r="E13" s="1">
        <v>234</v>
      </c>
      <c r="F13" s="52">
        <f>E13*D13</f>
        <v>5056.17977592</v>
      </c>
      <c r="G13" s="1">
        <v>232</v>
      </c>
      <c r="H13" s="14">
        <v>5012.97</v>
      </c>
      <c r="I13" s="1">
        <v>234</v>
      </c>
      <c r="J13" s="52">
        <f>I13*D13</f>
        <v>5056.17977592</v>
      </c>
      <c r="K13" s="1">
        <v>232</v>
      </c>
      <c r="L13" s="52">
        <v>5012.97</v>
      </c>
      <c r="M13" s="1">
        <v>236</v>
      </c>
      <c r="N13" s="54">
        <f>M13*D13</f>
        <v>5099.394987680001</v>
      </c>
      <c r="O13" s="1">
        <f>E5+G5+I5+K5+M5+O5+Q5+E13+G13+I13+K13+M13</f>
        <v>2784</v>
      </c>
      <c r="P13" s="45">
        <v>60155.59</v>
      </c>
    </row>
    <row r="14" spans="1:16" ht="28.5" customHeight="1">
      <c r="A14" s="3" t="s">
        <v>17</v>
      </c>
      <c r="B14" s="10" t="s">
        <v>45</v>
      </c>
      <c r="C14" s="31" t="s">
        <v>103</v>
      </c>
      <c r="D14" s="6">
        <v>21.60760588</v>
      </c>
      <c r="E14" s="1">
        <v>14</v>
      </c>
      <c r="F14" s="52">
        <f>E14*D14</f>
        <v>302.50648232000003</v>
      </c>
      <c r="G14" s="1">
        <v>8</v>
      </c>
      <c r="H14" s="14">
        <f>G14*D14</f>
        <v>172.86084704</v>
      </c>
      <c r="I14" s="1">
        <v>14</v>
      </c>
      <c r="J14" s="52">
        <f>I14*D14</f>
        <v>302.50648232000003</v>
      </c>
      <c r="K14" s="1">
        <v>8</v>
      </c>
      <c r="L14" s="52">
        <f>K14*D14</f>
        <v>172.86084704</v>
      </c>
      <c r="M14" s="1">
        <v>12</v>
      </c>
      <c r="N14" s="54">
        <f>M14*D14</f>
        <v>259.29127056000004</v>
      </c>
      <c r="O14" s="1">
        <f>E6+G6+I6+K6+M6+O6+Q6+E14+G14+I14+K14+M14</f>
        <v>136</v>
      </c>
      <c r="P14" s="45">
        <v>2938.64</v>
      </c>
    </row>
    <row r="15" spans="1:16" ht="25.5" customHeight="1" thickBot="1">
      <c r="A15" s="19"/>
      <c r="B15" s="17" t="s">
        <v>6</v>
      </c>
      <c r="C15" s="22"/>
      <c r="D15" s="22"/>
      <c r="E15" s="22">
        <f aca="true" t="shared" si="1" ref="E15:M15">SUM(E12:E14)</f>
        <v>372</v>
      </c>
      <c r="F15" s="23">
        <f t="shared" si="1"/>
        <v>8038.029387359999</v>
      </c>
      <c r="G15" s="22">
        <f t="shared" si="1"/>
        <v>360</v>
      </c>
      <c r="H15" s="23">
        <f t="shared" si="1"/>
        <v>7778.743552640001</v>
      </c>
      <c r="I15" s="22">
        <f t="shared" si="1"/>
        <v>372</v>
      </c>
      <c r="J15" s="23">
        <f t="shared" si="1"/>
        <v>8038.029387359999</v>
      </c>
      <c r="K15" s="22">
        <f t="shared" si="1"/>
        <v>412</v>
      </c>
      <c r="L15" s="23">
        <f t="shared" si="1"/>
        <v>8902.3390584</v>
      </c>
      <c r="M15" s="22">
        <f t="shared" si="1"/>
        <v>422</v>
      </c>
      <c r="N15" s="47">
        <v>9118.4</v>
      </c>
      <c r="O15" s="22">
        <f>SUM(O12:O14)</f>
        <v>4628</v>
      </c>
      <c r="P15" s="108">
        <v>100000</v>
      </c>
    </row>
    <row r="18" spans="2:16" ht="54" customHeight="1">
      <c r="B18" s="135" t="s">
        <v>97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</row>
    <row r="19" ht="12.75">
      <c r="B19" s="112" t="s">
        <v>92</v>
      </c>
    </row>
    <row r="20" ht="15" customHeight="1">
      <c r="B20" s="112" t="s">
        <v>93</v>
      </c>
    </row>
  </sheetData>
  <sheetProtection/>
  <mergeCells count="24">
    <mergeCell ref="B18:P18"/>
    <mergeCell ref="I2:J2"/>
    <mergeCell ref="B10:B11"/>
    <mergeCell ref="C10:C11"/>
    <mergeCell ref="D10:D11"/>
    <mergeCell ref="E10:F10"/>
    <mergeCell ref="Q2:R2"/>
    <mergeCell ref="B2:B3"/>
    <mergeCell ref="C2:C3"/>
    <mergeCell ref="M10:N10"/>
    <mergeCell ref="P1:R1"/>
    <mergeCell ref="A1:G1"/>
    <mergeCell ref="G10:H10"/>
    <mergeCell ref="I10:J10"/>
    <mergeCell ref="K10:L10"/>
    <mergeCell ref="O10:P10"/>
    <mergeCell ref="A10:A11"/>
    <mergeCell ref="A2:A3"/>
    <mergeCell ref="K2:L2"/>
    <mergeCell ref="M2:N2"/>
    <mergeCell ref="O2:P2"/>
    <mergeCell ref="D2:D3"/>
    <mergeCell ref="E2:F2"/>
    <mergeCell ref="G2:H2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="112" zoomScaleSheetLayoutView="112" zoomScalePageLayoutView="0" workbookViewId="0" topLeftCell="A4">
      <selection activeCell="A3" sqref="A3:A4"/>
    </sheetView>
  </sheetViews>
  <sheetFormatPr defaultColWidth="9.140625" defaultRowHeight="12.75"/>
  <cols>
    <col min="1" max="1" width="4.140625" style="0" customWidth="1"/>
    <col min="2" max="2" width="19.28125" style="18" customWidth="1"/>
    <col min="3" max="3" width="15.421875" style="8" customWidth="1"/>
    <col min="4" max="4" width="9.140625" style="8" customWidth="1"/>
    <col min="5" max="5" width="9.00390625" style="0" customWidth="1"/>
    <col min="6" max="6" width="9.28125" style="18" customWidth="1"/>
    <col min="7" max="7" width="9.00390625" style="0" customWidth="1"/>
    <col min="8" max="8" width="9.57421875" style="0" customWidth="1"/>
    <col min="9" max="9" width="9.28125" style="0" customWidth="1"/>
    <col min="10" max="10" width="9.8515625" style="0" customWidth="1"/>
    <col min="11" max="11" width="9.140625" style="0" customWidth="1"/>
    <col min="12" max="12" width="10.57421875" style="0" customWidth="1"/>
    <col min="13" max="13" width="10.421875" style="24" customWidth="1"/>
    <col min="14" max="14" width="9.421875" style="0" customWidth="1"/>
    <col min="15" max="15" width="8.57421875" style="24" customWidth="1"/>
    <col min="16" max="16" width="9.57421875" style="0" customWidth="1"/>
    <col min="17" max="17" width="9.28125" style="24" customWidth="1"/>
    <col min="18" max="18" width="10.7109375" style="0" customWidth="1"/>
    <col min="19" max="19" width="11.7109375" style="0" hidden="1" customWidth="1"/>
    <col min="20" max="20" width="11.28125" style="0" customWidth="1"/>
  </cols>
  <sheetData>
    <row r="1" spans="18:21" ht="36" customHeight="1">
      <c r="R1" s="136" t="s">
        <v>94</v>
      </c>
      <c r="S1" s="136"/>
      <c r="T1" s="136"/>
      <c r="U1" s="136"/>
    </row>
    <row r="2" spans="1:20" ht="27" customHeight="1" thickBot="1">
      <c r="A2" s="133" t="s">
        <v>111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ht="23.25" customHeight="1">
      <c r="A3" s="126" t="s">
        <v>0</v>
      </c>
      <c r="B3" s="128" t="s">
        <v>1</v>
      </c>
      <c r="C3" s="118" t="s">
        <v>23</v>
      </c>
      <c r="D3" s="137" t="s">
        <v>43</v>
      </c>
      <c r="E3" s="120" t="s">
        <v>39</v>
      </c>
      <c r="F3" s="121"/>
      <c r="G3" s="120" t="s">
        <v>40</v>
      </c>
      <c r="H3" s="121"/>
      <c r="I3" s="120" t="s">
        <v>27</v>
      </c>
      <c r="J3" s="121"/>
      <c r="K3" s="120" t="s">
        <v>28</v>
      </c>
      <c r="L3" s="121"/>
      <c r="M3" s="139" t="s">
        <v>29</v>
      </c>
      <c r="N3" s="140"/>
      <c r="O3" s="139" t="s">
        <v>30</v>
      </c>
      <c r="P3" s="140"/>
      <c r="Q3" s="139" t="s">
        <v>31</v>
      </c>
      <c r="R3" s="140"/>
      <c r="S3" s="124" t="s">
        <v>6</v>
      </c>
      <c r="T3" s="125"/>
    </row>
    <row r="4" spans="1:20" ht="51" customHeight="1">
      <c r="A4" s="127"/>
      <c r="B4" s="129"/>
      <c r="C4" s="130"/>
      <c r="D4" s="119"/>
      <c r="E4" s="35" t="s">
        <v>56</v>
      </c>
      <c r="F4" s="28" t="s">
        <v>35</v>
      </c>
      <c r="G4" s="35" t="s">
        <v>56</v>
      </c>
      <c r="H4" s="5" t="s">
        <v>35</v>
      </c>
      <c r="I4" s="35" t="s">
        <v>56</v>
      </c>
      <c r="J4" s="5" t="s">
        <v>35</v>
      </c>
      <c r="K4" s="35" t="s">
        <v>56</v>
      </c>
      <c r="L4" s="5" t="s">
        <v>35</v>
      </c>
      <c r="M4" s="35" t="s">
        <v>56</v>
      </c>
      <c r="N4" s="5" t="s">
        <v>35</v>
      </c>
      <c r="O4" s="35" t="s">
        <v>56</v>
      </c>
      <c r="P4" s="5" t="s">
        <v>35</v>
      </c>
      <c r="Q4" s="35" t="s">
        <v>56</v>
      </c>
      <c r="R4" s="5" t="s">
        <v>35</v>
      </c>
      <c r="S4" s="35" t="s">
        <v>56</v>
      </c>
      <c r="T4" s="43" t="s">
        <v>35</v>
      </c>
    </row>
    <row r="5" spans="1:20" ht="50.25" customHeight="1">
      <c r="A5" s="3" t="s">
        <v>16</v>
      </c>
      <c r="B5" s="10" t="s">
        <v>49</v>
      </c>
      <c r="C5" s="31" t="s">
        <v>26</v>
      </c>
      <c r="D5" s="6">
        <v>0.334073859</v>
      </c>
      <c r="E5" s="36">
        <v>47970</v>
      </c>
      <c r="F5" s="37">
        <f>E5*D5</f>
        <v>16025.52301623</v>
      </c>
      <c r="G5" s="36">
        <v>43050</v>
      </c>
      <c r="H5" s="37">
        <f>G5*D5</f>
        <v>14381.879629949999</v>
      </c>
      <c r="I5" s="36">
        <v>45510</v>
      </c>
      <c r="J5" s="37">
        <f>I5*D5</f>
        <v>15203.70132309</v>
      </c>
      <c r="K5" s="36">
        <v>49815</v>
      </c>
      <c r="L5" s="68">
        <f>K5*D5</f>
        <v>16641.889286085</v>
      </c>
      <c r="M5" s="36">
        <v>46740</v>
      </c>
      <c r="N5" s="69">
        <f>M5*D5</f>
        <v>15614.612169659998</v>
      </c>
      <c r="O5" s="36">
        <v>47970</v>
      </c>
      <c r="P5" s="69">
        <f>O5*D5</f>
        <v>16025.52301623</v>
      </c>
      <c r="Q5" s="36">
        <v>45510</v>
      </c>
      <c r="R5" s="70">
        <f>Q5*D5</f>
        <v>15203.70132309</v>
      </c>
      <c r="S5" s="36">
        <f aca="true" t="shared" si="0" ref="S5:T9">E5+G5+I5+K5+M5+O5+Q5</f>
        <v>326565</v>
      </c>
      <c r="T5" s="72">
        <v>109096.82</v>
      </c>
    </row>
    <row r="6" spans="1:20" ht="41.25" customHeight="1">
      <c r="A6" s="3" t="s">
        <v>15</v>
      </c>
      <c r="B6" s="10" t="s">
        <v>50</v>
      </c>
      <c r="C6" s="31" t="s">
        <v>26</v>
      </c>
      <c r="D6" s="6">
        <v>0.334073859</v>
      </c>
      <c r="E6" s="36">
        <v>20500</v>
      </c>
      <c r="F6" s="37">
        <f>E6*D6</f>
        <v>6848.514109499999</v>
      </c>
      <c r="G6" s="36">
        <v>18860</v>
      </c>
      <c r="H6" s="37">
        <f>G6*D6</f>
        <v>6300.63298074</v>
      </c>
      <c r="I6" s="36">
        <v>19680</v>
      </c>
      <c r="J6" s="37">
        <v>6574.58</v>
      </c>
      <c r="K6" s="36">
        <v>21115</v>
      </c>
      <c r="L6" s="68">
        <f>K6*D6</f>
        <v>7053.9695327849995</v>
      </c>
      <c r="M6" s="36">
        <v>20705</v>
      </c>
      <c r="N6" s="69">
        <f>M6*D6</f>
        <v>6916.9992505949995</v>
      </c>
      <c r="O6" s="36">
        <v>20500</v>
      </c>
      <c r="P6" s="69">
        <f>O6*D6</f>
        <v>6848.514109499999</v>
      </c>
      <c r="Q6" s="36">
        <v>19680</v>
      </c>
      <c r="R6" s="70">
        <f>Q6*D6</f>
        <v>6574.57354512</v>
      </c>
      <c r="S6" s="36">
        <f t="shared" si="0"/>
        <v>141040</v>
      </c>
      <c r="T6" s="72">
        <v>47117.77</v>
      </c>
    </row>
    <row r="7" spans="1:20" ht="34.5" customHeight="1">
      <c r="A7" s="3" t="s">
        <v>17</v>
      </c>
      <c r="B7" s="10" t="s">
        <v>51</v>
      </c>
      <c r="C7" s="31" t="s">
        <v>48</v>
      </c>
      <c r="D7" s="6">
        <v>0.334073859</v>
      </c>
      <c r="E7" s="36">
        <v>47455.2</v>
      </c>
      <c r="F7" s="37">
        <f>E7*D7</f>
        <v>15853.541793616798</v>
      </c>
      <c r="G7" s="36">
        <v>43804.8</v>
      </c>
      <c r="H7" s="37">
        <f>G7*D7</f>
        <v>14634.038578723199</v>
      </c>
      <c r="I7" s="36">
        <v>45630</v>
      </c>
      <c r="J7" s="37">
        <f>I7*D7</f>
        <v>15243.79018617</v>
      </c>
      <c r="K7" s="36">
        <v>49280.4</v>
      </c>
      <c r="L7" s="68">
        <v>16463.3</v>
      </c>
      <c r="M7" s="36">
        <v>47455.2</v>
      </c>
      <c r="N7" s="69">
        <f>M7*D7</f>
        <v>15853.541793616798</v>
      </c>
      <c r="O7" s="36">
        <v>47455.2</v>
      </c>
      <c r="P7" s="69">
        <f>O7*D7</f>
        <v>15853.541793616798</v>
      </c>
      <c r="Q7" s="36">
        <v>45630</v>
      </c>
      <c r="R7" s="70">
        <f>Q7*D7</f>
        <v>15243.79018617</v>
      </c>
      <c r="S7" s="36">
        <f t="shared" si="0"/>
        <v>326710.8</v>
      </c>
      <c r="T7" s="72">
        <f t="shared" si="0"/>
        <v>109145.54433191358</v>
      </c>
    </row>
    <row r="8" spans="1:20" ht="31.5" customHeight="1">
      <c r="A8" s="4" t="s">
        <v>18</v>
      </c>
      <c r="B8" s="16" t="s">
        <v>54</v>
      </c>
      <c r="C8" s="33" t="s">
        <v>52</v>
      </c>
      <c r="D8" s="6">
        <v>0.334073859</v>
      </c>
      <c r="E8" s="36">
        <v>95040</v>
      </c>
      <c r="F8" s="37">
        <f>E8*D8</f>
        <v>31750.379559359997</v>
      </c>
      <c r="G8" s="29">
        <v>95040</v>
      </c>
      <c r="H8" s="37">
        <f>G8*D8</f>
        <v>31750.379559359997</v>
      </c>
      <c r="I8" s="29">
        <v>95040</v>
      </c>
      <c r="J8" s="37">
        <f>I8*D8</f>
        <v>31750.379559359997</v>
      </c>
      <c r="K8" s="36">
        <v>99000</v>
      </c>
      <c r="L8" s="68">
        <f>K8*D8</f>
        <v>33073.312041</v>
      </c>
      <c r="M8" s="36">
        <v>95040</v>
      </c>
      <c r="N8" s="69">
        <f>M8*D8</f>
        <v>31750.379559359997</v>
      </c>
      <c r="O8" s="36">
        <v>95040</v>
      </c>
      <c r="P8" s="69">
        <f>O8*D8</f>
        <v>31750.379559359997</v>
      </c>
      <c r="Q8" s="36">
        <v>99000</v>
      </c>
      <c r="R8" s="70">
        <f>Q8*D8</f>
        <v>33073.312041</v>
      </c>
      <c r="S8" s="36">
        <f t="shared" si="0"/>
        <v>673200</v>
      </c>
      <c r="T8" s="72">
        <f t="shared" si="0"/>
        <v>224898.5218788</v>
      </c>
    </row>
    <row r="9" spans="1:20" ht="33" customHeight="1">
      <c r="A9" s="4" t="s">
        <v>19</v>
      </c>
      <c r="B9" s="16" t="s">
        <v>53</v>
      </c>
      <c r="C9" s="33" t="s">
        <v>55</v>
      </c>
      <c r="D9" s="6">
        <v>0.334073859</v>
      </c>
      <c r="E9" s="29">
        <v>327398.4</v>
      </c>
      <c r="F9" s="37">
        <f>E9*D9</f>
        <v>109375.2469184256</v>
      </c>
      <c r="G9" s="29">
        <v>327398.4</v>
      </c>
      <c r="H9" s="37">
        <f>G9*D9</f>
        <v>109375.2469184256</v>
      </c>
      <c r="I9" s="29">
        <v>327398.4</v>
      </c>
      <c r="J9" s="38">
        <f>I9*D9</f>
        <v>109375.2469184256</v>
      </c>
      <c r="K9" s="29">
        <v>341040</v>
      </c>
      <c r="L9" s="68">
        <f>K9*D9</f>
        <v>113932.54887335999</v>
      </c>
      <c r="M9" s="29">
        <v>327398.4</v>
      </c>
      <c r="N9" s="69">
        <f>M9*D9</f>
        <v>109375.2469184256</v>
      </c>
      <c r="O9" s="29">
        <v>327398.4</v>
      </c>
      <c r="P9" s="69">
        <f>O9*D9</f>
        <v>109375.2469184256</v>
      </c>
      <c r="Q9" s="29">
        <v>341040</v>
      </c>
      <c r="R9" s="70">
        <f>Q9*D9</f>
        <v>113932.54887335999</v>
      </c>
      <c r="S9" s="36">
        <f t="shared" si="0"/>
        <v>2319072</v>
      </c>
      <c r="T9" s="72">
        <v>774741.35</v>
      </c>
    </row>
    <row r="10" spans="1:20" s="20" customFormat="1" ht="23.25" customHeight="1" thickBot="1">
      <c r="A10" s="19"/>
      <c r="B10" s="17" t="s">
        <v>6</v>
      </c>
      <c r="C10" s="22"/>
      <c r="D10" s="22"/>
      <c r="E10" s="22">
        <f>SUM(E5:E9)</f>
        <v>538363.6000000001</v>
      </c>
      <c r="F10" s="30">
        <v>179853.2</v>
      </c>
      <c r="G10" s="30">
        <f aca="true" t="shared" si="1" ref="G10:T10">SUM(G5:G9)</f>
        <v>528153.2</v>
      </c>
      <c r="H10" s="30">
        <f t="shared" si="1"/>
        <v>176442.17766719882</v>
      </c>
      <c r="I10" s="30">
        <f t="shared" si="1"/>
        <v>533258.4</v>
      </c>
      <c r="J10" s="30">
        <f t="shared" si="1"/>
        <v>178147.6979870456</v>
      </c>
      <c r="K10" s="30">
        <f t="shared" si="1"/>
        <v>560250.4</v>
      </c>
      <c r="L10" s="30">
        <f t="shared" si="1"/>
        <v>187165.01973323</v>
      </c>
      <c r="M10" s="30">
        <f t="shared" si="1"/>
        <v>537338.6000000001</v>
      </c>
      <c r="N10" s="30">
        <f t="shared" si="1"/>
        <v>179510.7796916574</v>
      </c>
      <c r="O10" s="30">
        <f t="shared" si="1"/>
        <v>538363.6000000001</v>
      </c>
      <c r="P10" s="30">
        <v>179853.2</v>
      </c>
      <c r="Q10" s="30">
        <f t="shared" si="1"/>
        <v>550860</v>
      </c>
      <c r="R10" s="71">
        <v>184027.92</v>
      </c>
      <c r="S10" s="30">
        <f t="shared" si="1"/>
        <v>3786587.8</v>
      </c>
      <c r="T10" s="73">
        <f t="shared" si="1"/>
        <v>1265000.0062107136</v>
      </c>
    </row>
    <row r="11" spans="20:21" ht="20.25" customHeight="1">
      <c r="T11" s="34"/>
      <c r="U11" s="65"/>
    </row>
    <row r="12" spans="1:21" ht="35.25" customHeight="1">
      <c r="A12" s="12"/>
      <c r="B12" s="56" t="s">
        <v>85</v>
      </c>
      <c r="C12" s="66" t="s">
        <v>23</v>
      </c>
      <c r="D12" s="62" t="s">
        <v>83</v>
      </c>
      <c r="E12" s="62" t="s">
        <v>34</v>
      </c>
      <c r="F12" s="56" t="s">
        <v>35</v>
      </c>
      <c r="G12" s="62" t="s">
        <v>34</v>
      </c>
      <c r="H12" s="56" t="s">
        <v>35</v>
      </c>
      <c r="I12" s="62" t="s">
        <v>34</v>
      </c>
      <c r="J12" s="56" t="s">
        <v>35</v>
      </c>
      <c r="K12" s="62" t="s">
        <v>34</v>
      </c>
      <c r="L12" s="56" t="s">
        <v>35</v>
      </c>
      <c r="M12" s="62" t="s">
        <v>34</v>
      </c>
      <c r="N12" s="56" t="s">
        <v>35</v>
      </c>
      <c r="O12" s="62" t="s">
        <v>34</v>
      </c>
      <c r="P12" s="56" t="s">
        <v>35</v>
      </c>
      <c r="Q12" s="62" t="s">
        <v>34</v>
      </c>
      <c r="R12" s="56" t="s">
        <v>35</v>
      </c>
      <c r="S12" s="12"/>
      <c r="T12" s="67" t="s">
        <v>6</v>
      </c>
      <c r="U12" s="65"/>
    </row>
    <row r="13" spans="1:21" ht="32.25" customHeight="1">
      <c r="A13" s="12" t="s">
        <v>20</v>
      </c>
      <c r="B13" s="56" t="s">
        <v>82</v>
      </c>
      <c r="C13" s="32" t="s">
        <v>52</v>
      </c>
      <c r="D13" s="57">
        <v>217.0138889</v>
      </c>
      <c r="E13" s="12">
        <v>160</v>
      </c>
      <c r="F13" s="63">
        <f>D13*E13</f>
        <v>34722.222224000005</v>
      </c>
      <c r="G13" s="12">
        <v>160</v>
      </c>
      <c r="H13" s="12">
        <f>D13*G13</f>
        <v>34722.222224000005</v>
      </c>
      <c r="I13" s="12">
        <v>168</v>
      </c>
      <c r="J13" s="15">
        <f>D13*I13</f>
        <v>36458.333335200005</v>
      </c>
      <c r="K13" s="12">
        <v>176</v>
      </c>
      <c r="L13" s="15">
        <f>D13*K13</f>
        <v>38194.444446400004</v>
      </c>
      <c r="M13" s="13">
        <v>152</v>
      </c>
      <c r="N13" s="12">
        <f>D13*M13</f>
        <v>32986.111112800005</v>
      </c>
      <c r="O13" s="13">
        <v>168</v>
      </c>
      <c r="P13" s="12">
        <v>36458.34</v>
      </c>
      <c r="Q13" s="13">
        <v>168</v>
      </c>
      <c r="R13" s="15">
        <v>36458.34</v>
      </c>
      <c r="S13" s="12"/>
      <c r="T13" s="74">
        <f>F13+H13+J13+L13+N13+P13+R13</f>
        <v>250000.01334240002</v>
      </c>
      <c r="U13" s="65"/>
    </row>
    <row r="14" spans="1:20" ht="33" customHeight="1">
      <c r="A14" s="12" t="s">
        <v>21</v>
      </c>
      <c r="B14" s="59" t="s">
        <v>84</v>
      </c>
      <c r="C14" s="64" t="s">
        <v>57</v>
      </c>
      <c r="D14" s="60">
        <v>161.764705882</v>
      </c>
      <c r="E14" s="58">
        <v>48</v>
      </c>
      <c r="F14" s="63">
        <v>7764.7</v>
      </c>
      <c r="G14" s="58">
        <v>48</v>
      </c>
      <c r="H14" s="15">
        <v>7764.7</v>
      </c>
      <c r="I14" s="58">
        <v>48</v>
      </c>
      <c r="J14" s="15">
        <v>7764.7</v>
      </c>
      <c r="K14" s="58">
        <v>50</v>
      </c>
      <c r="L14" s="15">
        <f>D14*K14</f>
        <v>8088.235294099999</v>
      </c>
      <c r="M14" s="61">
        <v>48</v>
      </c>
      <c r="N14" s="15">
        <f>D14*M14</f>
        <v>7764.705882335999</v>
      </c>
      <c r="O14" s="61">
        <v>48</v>
      </c>
      <c r="P14" s="15">
        <f>D14*O14</f>
        <v>7764.705882335999</v>
      </c>
      <c r="Q14" s="61">
        <v>50</v>
      </c>
      <c r="R14" s="15">
        <f>D14*Q14</f>
        <v>8088.235294099999</v>
      </c>
      <c r="S14" s="58"/>
      <c r="T14" s="45">
        <v>55000</v>
      </c>
    </row>
    <row r="16" ht="50.25" customHeight="1"/>
    <row r="17" spans="2:20" ht="35.25" customHeight="1">
      <c r="B17" s="135" t="s">
        <v>95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</row>
    <row r="18" ht="12.75">
      <c r="B18" s="112" t="s">
        <v>92</v>
      </c>
    </row>
    <row r="19" ht="12.75">
      <c r="B19" s="112" t="s">
        <v>93</v>
      </c>
    </row>
  </sheetData>
  <sheetProtection/>
  <mergeCells count="15">
    <mergeCell ref="B17:T17"/>
    <mergeCell ref="I3:J3"/>
    <mergeCell ref="K3:L3"/>
    <mergeCell ref="M3:N3"/>
    <mergeCell ref="O3:P3"/>
    <mergeCell ref="Q3:R3"/>
    <mergeCell ref="R1:U1"/>
    <mergeCell ref="C3:C4"/>
    <mergeCell ref="D3:D4"/>
    <mergeCell ref="E3:F3"/>
    <mergeCell ref="G3:H3"/>
    <mergeCell ref="A2:T2"/>
    <mergeCell ref="S3:T3"/>
    <mergeCell ref="A3:A4"/>
    <mergeCell ref="B3:B4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3"/>
  <sheetViews>
    <sheetView view="pageBreakPreview" zoomScale="112" zoomScaleSheetLayoutView="112" zoomScalePageLayoutView="0" workbookViewId="0" topLeftCell="A13">
      <selection activeCell="A2" sqref="A2:A3"/>
    </sheetView>
  </sheetViews>
  <sheetFormatPr defaultColWidth="9.140625" defaultRowHeight="12.75"/>
  <cols>
    <col min="1" max="1" width="4.140625" style="0" customWidth="1"/>
    <col min="2" max="2" width="23.00390625" style="18" customWidth="1"/>
    <col min="3" max="3" width="21.00390625" style="8" customWidth="1"/>
    <col min="4" max="4" width="10.140625" style="8" customWidth="1"/>
    <col min="5" max="5" width="8.7109375" style="0" customWidth="1"/>
    <col min="6" max="6" width="11.421875" style="18" customWidth="1"/>
    <col min="7" max="7" width="9.8515625" style="0" customWidth="1"/>
    <col min="8" max="9" width="10.8515625" style="0" customWidth="1"/>
    <col min="10" max="10" width="10.421875" style="0" customWidth="1"/>
    <col min="11" max="11" width="9.7109375" style="0" customWidth="1"/>
    <col min="12" max="12" width="10.140625" style="0" customWidth="1"/>
    <col min="13" max="13" width="9.57421875" style="24" customWidth="1"/>
    <col min="14" max="14" width="9.421875" style="0" customWidth="1"/>
    <col min="15" max="15" width="9.7109375" style="24" customWidth="1"/>
    <col min="16" max="16" width="10.421875" style="0" customWidth="1"/>
    <col min="17" max="17" width="23.57421875" style="0" customWidth="1"/>
    <col min="18" max="18" width="22.57421875" style="0" customWidth="1"/>
    <col min="19" max="19" width="10.140625" style="0" customWidth="1"/>
    <col min="20" max="20" width="10.00390625" style="24" customWidth="1"/>
    <col min="21" max="21" width="11.140625" style="0" customWidth="1"/>
    <col min="22" max="22" width="8.7109375" style="24" customWidth="1"/>
    <col min="23" max="23" width="10.421875" style="0" customWidth="1"/>
    <col min="25" max="25" width="9.57421875" style="0" bestFit="1" customWidth="1"/>
    <col min="27" max="27" width="9.57421875" style="0" bestFit="1" customWidth="1"/>
    <col min="29" max="29" width="10.421875" style="0" bestFit="1" customWidth="1"/>
    <col min="31" max="31" width="9.57421875" style="0" bestFit="1" customWidth="1"/>
    <col min="32" max="32" width="12.421875" style="20" customWidth="1"/>
  </cols>
  <sheetData>
    <row r="1" spans="1:33" ht="41.25" customHeight="1" thickBot="1">
      <c r="A1" s="133" t="s">
        <v>112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21"/>
      <c r="N1" s="144" t="s">
        <v>87</v>
      </c>
      <c r="O1" s="145"/>
      <c r="P1" s="145"/>
      <c r="AE1" s="141" t="s">
        <v>87</v>
      </c>
      <c r="AF1" s="141"/>
      <c r="AG1" s="142"/>
    </row>
    <row r="2" spans="1:32" ht="23.25" customHeight="1">
      <c r="A2" s="126" t="s">
        <v>0</v>
      </c>
      <c r="B2" s="128" t="s">
        <v>1</v>
      </c>
      <c r="C2" s="118" t="s">
        <v>23</v>
      </c>
      <c r="D2" s="137" t="s">
        <v>43</v>
      </c>
      <c r="E2" s="120" t="s">
        <v>36</v>
      </c>
      <c r="F2" s="121"/>
      <c r="G2" s="120" t="s">
        <v>37</v>
      </c>
      <c r="H2" s="121"/>
      <c r="I2" s="120" t="s">
        <v>38</v>
      </c>
      <c r="J2" s="121"/>
      <c r="K2" s="115" t="s">
        <v>39</v>
      </c>
      <c r="L2" s="115"/>
      <c r="M2" s="116" t="s">
        <v>40</v>
      </c>
      <c r="N2" s="117"/>
      <c r="O2" s="116" t="s">
        <v>27</v>
      </c>
      <c r="P2" s="117"/>
      <c r="Q2" s="128" t="s">
        <v>1</v>
      </c>
      <c r="R2" s="118" t="s">
        <v>23</v>
      </c>
      <c r="S2" s="137" t="s">
        <v>43</v>
      </c>
      <c r="T2" s="116" t="s">
        <v>28</v>
      </c>
      <c r="U2" s="117"/>
      <c r="V2" s="116" t="s">
        <v>29</v>
      </c>
      <c r="W2" s="117"/>
      <c r="X2" s="122" t="s">
        <v>30</v>
      </c>
      <c r="Y2" s="123"/>
      <c r="Z2" s="116" t="s">
        <v>31</v>
      </c>
      <c r="AA2" s="117"/>
      <c r="AB2" s="116" t="s">
        <v>32</v>
      </c>
      <c r="AC2" s="117"/>
      <c r="AD2" s="116" t="s">
        <v>33</v>
      </c>
      <c r="AE2" s="117"/>
      <c r="AF2" s="51"/>
    </row>
    <row r="3" spans="1:32" ht="55.5" customHeight="1">
      <c r="A3" s="127"/>
      <c r="B3" s="129"/>
      <c r="C3" s="130"/>
      <c r="D3" s="119"/>
      <c r="E3" s="35" t="s">
        <v>56</v>
      </c>
      <c r="F3" s="28" t="s">
        <v>35</v>
      </c>
      <c r="G3" s="35" t="s">
        <v>56</v>
      </c>
      <c r="H3" s="5" t="s">
        <v>35</v>
      </c>
      <c r="I3" s="35" t="s">
        <v>56</v>
      </c>
      <c r="J3" s="5" t="s">
        <v>35</v>
      </c>
      <c r="K3" s="35" t="s">
        <v>56</v>
      </c>
      <c r="L3" s="5" t="s">
        <v>35</v>
      </c>
      <c r="M3" s="35" t="s">
        <v>56</v>
      </c>
      <c r="N3" s="5" t="s">
        <v>35</v>
      </c>
      <c r="O3" s="35" t="s">
        <v>56</v>
      </c>
      <c r="P3" s="5" t="s">
        <v>35</v>
      </c>
      <c r="Q3" s="129"/>
      <c r="R3" s="130"/>
      <c r="S3" s="119"/>
      <c r="T3" s="35" t="s">
        <v>56</v>
      </c>
      <c r="U3" s="5" t="s">
        <v>35</v>
      </c>
      <c r="V3" s="35" t="s">
        <v>56</v>
      </c>
      <c r="W3" s="5" t="s">
        <v>35</v>
      </c>
      <c r="X3" s="35" t="s">
        <v>56</v>
      </c>
      <c r="Y3" s="5" t="s">
        <v>35</v>
      </c>
      <c r="Z3" s="35" t="s">
        <v>56</v>
      </c>
      <c r="AA3" s="5" t="s">
        <v>35</v>
      </c>
      <c r="AB3" s="35" t="s">
        <v>56</v>
      </c>
      <c r="AC3" s="5" t="s">
        <v>35</v>
      </c>
      <c r="AD3" s="35" t="s">
        <v>56</v>
      </c>
      <c r="AE3" s="5" t="s">
        <v>35</v>
      </c>
      <c r="AF3" s="44" t="s">
        <v>89</v>
      </c>
    </row>
    <row r="4" spans="1:32" ht="30.75" customHeight="1">
      <c r="A4" s="3" t="s">
        <v>16</v>
      </c>
      <c r="B4" s="39" t="s">
        <v>58</v>
      </c>
      <c r="C4" s="40" t="s">
        <v>59</v>
      </c>
      <c r="D4" s="6">
        <v>0.683786968</v>
      </c>
      <c r="E4" s="1">
        <v>14720</v>
      </c>
      <c r="F4" s="37">
        <f aca="true" t="shared" si="0" ref="F4:F18">E4*D4</f>
        <v>10065.34416896</v>
      </c>
      <c r="G4" s="1">
        <v>15360</v>
      </c>
      <c r="H4" s="46">
        <f aca="true" t="shared" si="1" ref="H4:H18">G4*D4</f>
        <v>10502.967828480001</v>
      </c>
      <c r="I4" s="1">
        <v>16640</v>
      </c>
      <c r="J4" s="46">
        <f>I4*D4</f>
        <v>11378.21514752</v>
      </c>
      <c r="K4" s="1">
        <v>16640</v>
      </c>
      <c r="L4" s="14">
        <f aca="true" t="shared" si="2" ref="L4:L18">K4*D4</f>
        <v>11378.21514752</v>
      </c>
      <c r="M4" s="1">
        <v>14080</v>
      </c>
      <c r="N4" s="52">
        <f aca="true" t="shared" si="3" ref="N4:N18">M4*D4</f>
        <v>9627.720509440001</v>
      </c>
      <c r="O4" s="1">
        <v>15360</v>
      </c>
      <c r="P4" s="52">
        <f aca="true" t="shared" si="4" ref="P4:P18">O4*D4</f>
        <v>10502.967828480001</v>
      </c>
      <c r="Q4" s="39" t="s">
        <v>58</v>
      </c>
      <c r="R4" s="40" t="s">
        <v>59</v>
      </c>
      <c r="S4" s="6">
        <v>0.683786968</v>
      </c>
      <c r="T4" s="1">
        <v>17280</v>
      </c>
      <c r="U4" s="54">
        <f aca="true" t="shared" si="5" ref="U4:U18">T4*D4</f>
        <v>11815.838807040001</v>
      </c>
      <c r="V4" s="1">
        <v>15360</v>
      </c>
      <c r="W4" s="52">
        <f>V4*D4</f>
        <v>10502.967828480001</v>
      </c>
      <c r="X4" s="1">
        <v>16640</v>
      </c>
      <c r="Y4" s="14">
        <f>X4*D4</f>
        <v>11378.21514752</v>
      </c>
      <c r="Z4" s="1">
        <v>15360</v>
      </c>
      <c r="AA4" s="52">
        <f>Z4*D4</f>
        <v>10502.967828480001</v>
      </c>
      <c r="AB4" s="1">
        <v>16640</v>
      </c>
      <c r="AC4" s="52">
        <f>AB4*D4</f>
        <v>11378.21514752</v>
      </c>
      <c r="AD4" s="1">
        <v>16000</v>
      </c>
      <c r="AE4" s="54">
        <v>10940.58</v>
      </c>
      <c r="AF4" s="72">
        <v>129974.24</v>
      </c>
    </row>
    <row r="5" spans="1:32" ht="41.25" customHeight="1">
      <c r="A5" s="3" t="s">
        <v>15</v>
      </c>
      <c r="B5" s="40" t="s">
        <v>60</v>
      </c>
      <c r="C5" s="40" t="s">
        <v>105</v>
      </c>
      <c r="D5" s="6">
        <v>0.683786968</v>
      </c>
      <c r="E5" s="1">
        <v>16808.4</v>
      </c>
      <c r="F5" s="37">
        <f t="shared" si="0"/>
        <v>11493.364872931203</v>
      </c>
      <c r="G5" s="1">
        <v>17539.2</v>
      </c>
      <c r="H5" s="46">
        <f t="shared" si="1"/>
        <v>11993.0763891456</v>
      </c>
      <c r="I5" s="1">
        <v>19000.8</v>
      </c>
      <c r="J5" s="46">
        <f aca="true" t="shared" si="6" ref="J5:J18">I5*D5</f>
        <v>12992.499421574401</v>
      </c>
      <c r="K5" s="1">
        <v>19000.8</v>
      </c>
      <c r="L5" s="14">
        <f t="shared" si="2"/>
        <v>12992.499421574401</v>
      </c>
      <c r="M5" s="1">
        <v>16077.6</v>
      </c>
      <c r="N5" s="52">
        <f t="shared" si="3"/>
        <v>10993.6533567168</v>
      </c>
      <c r="O5" s="1">
        <v>17539.2</v>
      </c>
      <c r="P5" s="52">
        <f t="shared" si="4"/>
        <v>11993.0763891456</v>
      </c>
      <c r="Q5" s="40" t="s">
        <v>60</v>
      </c>
      <c r="R5" s="40" t="s">
        <v>61</v>
      </c>
      <c r="S5" s="6">
        <v>0.683786968</v>
      </c>
      <c r="T5" s="1">
        <v>19731.6</v>
      </c>
      <c r="U5" s="54">
        <f t="shared" si="5"/>
        <v>13492.2109377888</v>
      </c>
      <c r="V5" s="1">
        <v>17539.2</v>
      </c>
      <c r="W5" s="52">
        <f aca="true" t="shared" si="7" ref="W5:W18">V5*D5</f>
        <v>11993.0763891456</v>
      </c>
      <c r="X5" s="1">
        <v>19000.8</v>
      </c>
      <c r="Y5" s="14">
        <f aca="true" t="shared" si="8" ref="Y5:Y18">X5*D5</f>
        <v>12992.499421574401</v>
      </c>
      <c r="Z5" s="1">
        <v>17539.2</v>
      </c>
      <c r="AA5" s="52">
        <f aca="true" t="shared" si="9" ref="AA5:AA18">Z5*D5</f>
        <v>11993.0763891456</v>
      </c>
      <c r="AB5" s="1">
        <v>19000.8</v>
      </c>
      <c r="AC5" s="52">
        <f aca="true" t="shared" si="10" ref="AC5:AC18">AB5*D5</f>
        <v>12992.499421574401</v>
      </c>
      <c r="AD5" s="1">
        <v>18270</v>
      </c>
      <c r="AE5" s="54">
        <v>12492.78</v>
      </c>
      <c r="AF5" s="72">
        <v>148414.32</v>
      </c>
    </row>
    <row r="6" spans="1:32" ht="30.75" customHeight="1">
      <c r="A6" s="3" t="s">
        <v>17</v>
      </c>
      <c r="B6" s="39" t="s">
        <v>62</v>
      </c>
      <c r="C6" s="40" t="s">
        <v>52</v>
      </c>
      <c r="D6" s="6">
        <v>0.683786968</v>
      </c>
      <c r="E6" s="1">
        <v>10819.2</v>
      </c>
      <c r="F6" s="37">
        <f t="shared" si="0"/>
        <v>7398.027964185601</v>
      </c>
      <c r="G6" s="1">
        <v>11289.6</v>
      </c>
      <c r="H6" s="46">
        <f t="shared" si="1"/>
        <v>7719.6813539328</v>
      </c>
      <c r="I6" s="1">
        <v>12230.4</v>
      </c>
      <c r="J6" s="46">
        <f t="shared" si="6"/>
        <v>8362.9881334272</v>
      </c>
      <c r="K6" s="1">
        <v>12230.4</v>
      </c>
      <c r="L6" s="14">
        <f t="shared" si="2"/>
        <v>8362.9881334272</v>
      </c>
      <c r="M6" s="1">
        <v>10348.8</v>
      </c>
      <c r="N6" s="52">
        <f t="shared" si="3"/>
        <v>7076.3745744384</v>
      </c>
      <c r="O6" s="1">
        <v>11289.6</v>
      </c>
      <c r="P6" s="52">
        <f t="shared" si="4"/>
        <v>7719.6813539328</v>
      </c>
      <c r="Q6" s="39" t="s">
        <v>62</v>
      </c>
      <c r="R6" s="40" t="s">
        <v>52</v>
      </c>
      <c r="S6" s="6">
        <v>0.683786968</v>
      </c>
      <c r="T6" s="1">
        <v>12700.8</v>
      </c>
      <c r="U6" s="54">
        <f t="shared" si="5"/>
        <v>8684.6415231744</v>
      </c>
      <c r="V6" s="1">
        <v>11289.6</v>
      </c>
      <c r="W6" s="52">
        <f t="shared" si="7"/>
        <v>7719.6813539328</v>
      </c>
      <c r="X6" s="1">
        <v>12230.4</v>
      </c>
      <c r="Y6" s="14">
        <f t="shared" si="8"/>
        <v>8362.9881334272</v>
      </c>
      <c r="Z6" s="1">
        <v>11289.6</v>
      </c>
      <c r="AA6" s="52">
        <f t="shared" si="9"/>
        <v>7719.6813539328</v>
      </c>
      <c r="AB6" s="1">
        <v>12230.4</v>
      </c>
      <c r="AC6" s="52">
        <f t="shared" si="10"/>
        <v>8362.9881334272</v>
      </c>
      <c r="AD6" s="1">
        <v>11760</v>
      </c>
      <c r="AE6" s="54">
        <f>AD6*D6</f>
        <v>8041.33474368</v>
      </c>
      <c r="AF6" s="72">
        <v>95531.05</v>
      </c>
    </row>
    <row r="7" spans="1:32" ht="29.25" customHeight="1">
      <c r="A7" s="3" t="s">
        <v>18</v>
      </c>
      <c r="B7" s="39" t="s">
        <v>63</v>
      </c>
      <c r="C7" s="40" t="s">
        <v>106</v>
      </c>
      <c r="D7" s="6">
        <v>0.683786968</v>
      </c>
      <c r="E7" s="1">
        <v>7676</v>
      </c>
      <c r="F7" s="37">
        <f t="shared" si="0"/>
        <v>5248.748766368</v>
      </c>
      <c r="G7" s="1">
        <v>8080</v>
      </c>
      <c r="H7" s="46">
        <f t="shared" si="1"/>
        <v>5524.99870144</v>
      </c>
      <c r="I7" s="1">
        <v>8888</v>
      </c>
      <c r="J7" s="46">
        <f t="shared" si="6"/>
        <v>6077.498571584</v>
      </c>
      <c r="K7" s="1">
        <v>8888</v>
      </c>
      <c r="L7" s="14">
        <f t="shared" si="2"/>
        <v>6077.498571584</v>
      </c>
      <c r="M7" s="1">
        <v>7272</v>
      </c>
      <c r="N7" s="52">
        <f t="shared" si="3"/>
        <v>4972.498831296</v>
      </c>
      <c r="O7" s="1">
        <v>8080</v>
      </c>
      <c r="P7" s="52">
        <f t="shared" si="4"/>
        <v>5524.99870144</v>
      </c>
      <c r="Q7" s="39" t="s">
        <v>63</v>
      </c>
      <c r="R7" s="40" t="s">
        <v>52</v>
      </c>
      <c r="S7" s="6">
        <v>0.683786968</v>
      </c>
      <c r="T7" s="1">
        <v>8888</v>
      </c>
      <c r="U7" s="54">
        <f t="shared" si="5"/>
        <v>6077.498571584</v>
      </c>
      <c r="V7" s="1">
        <v>8484</v>
      </c>
      <c r="W7" s="52">
        <f t="shared" si="7"/>
        <v>5801.248636512</v>
      </c>
      <c r="X7" s="1">
        <v>8888</v>
      </c>
      <c r="Y7" s="14">
        <f t="shared" si="8"/>
        <v>6077.498571584</v>
      </c>
      <c r="Z7" s="1">
        <v>8080</v>
      </c>
      <c r="AA7" s="52">
        <f t="shared" si="9"/>
        <v>5524.99870144</v>
      </c>
      <c r="AB7" s="1">
        <v>8888</v>
      </c>
      <c r="AC7" s="52">
        <f t="shared" si="10"/>
        <v>6077.498571584</v>
      </c>
      <c r="AD7" s="1">
        <v>8888</v>
      </c>
      <c r="AE7" s="54">
        <v>6077.49</v>
      </c>
      <c r="AF7" s="72">
        <v>69062.49</v>
      </c>
    </row>
    <row r="8" spans="1:32" ht="30.75" customHeight="1">
      <c r="A8" s="3" t="s">
        <v>19</v>
      </c>
      <c r="B8" s="39" t="s">
        <v>64</v>
      </c>
      <c r="C8" s="40" t="s">
        <v>107</v>
      </c>
      <c r="D8" s="6">
        <v>0.683786968</v>
      </c>
      <c r="E8" s="1">
        <v>14402.6</v>
      </c>
      <c r="F8" s="37">
        <f t="shared" si="0"/>
        <v>9848.310185316801</v>
      </c>
      <c r="G8" s="1">
        <v>15028.8</v>
      </c>
      <c r="H8" s="46">
        <f t="shared" si="1"/>
        <v>10276.4975846784</v>
      </c>
      <c r="I8" s="1">
        <v>16281.2</v>
      </c>
      <c r="J8" s="46">
        <f t="shared" si="6"/>
        <v>11132.872383401602</v>
      </c>
      <c r="K8" s="1">
        <v>16281.2</v>
      </c>
      <c r="L8" s="14">
        <f t="shared" si="2"/>
        <v>11132.872383401602</v>
      </c>
      <c r="M8" s="1">
        <v>13776.4</v>
      </c>
      <c r="N8" s="52">
        <f t="shared" si="3"/>
        <v>9420.1227859552</v>
      </c>
      <c r="O8" s="1">
        <v>15028.8</v>
      </c>
      <c r="P8" s="52">
        <f t="shared" si="4"/>
        <v>10276.4975846784</v>
      </c>
      <c r="Q8" s="39" t="s">
        <v>64</v>
      </c>
      <c r="R8" s="40" t="s">
        <v>52</v>
      </c>
      <c r="S8" s="6">
        <v>0.683786968</v>
      </c>
      <c r="T8" s="1">
        <v>16907.4</v>
      </c>
      <c r="U8" s="54">
        <f t="shared" si="5"/>
        <v>11561.059782763203</v>
      </c>
      <c r="V8" s="1">
        <v>15028.8</v>
      </c>
      <c r="W8" s="52">
        <f t="shared" si="7"/>
        <v>10276.4975846784</v>
      </c>
      <c r="X8" s="1">
        <v>16281.2</v>
      </c>
      <c r="Y8" s="14">
        <f t="shared" si="8"/>
        <v>11132.872383401602</v>
      </c>
      <c r="Z8" s="1">
        <v>15028.8</v>
      </c>
      <c r="AA8" s="52">
        <f t="shared" si="9"/>
        <v>10276.4975846784</v>
      </c>
      <c r="AB8" s="1">
        <v>16281.2</v>
      </c>
      <c r="AC8" s="52">
        <f t="shared" si="10"/>
        <v>11132.872383401602</v>
      </c>
      <c r="AD8" s="1">
        <v>15655</v>
      </c>
      <c r="AE8" s="54">
        <f>AD8*D8</f>
        <v>10704.684984040001</v>
      </c>
      <c r="AF8" s="72">
        <v>127171.65</v>
      </c>
    </row>
    <row r="9" spans="1:32" ht="30.75" customHeight="1">
      <c r="A9" s="3" t="s">
        <v>20</v>
      </c>
      <c r="B9" s="39" t="s">
        <v>65</v>
      </c>
      <c r="C9" s="40" t="s">
        <v>52</v>
      </c>
      <c r="D9" s="6">
        <v>0.683786968</v>
      </c>
      <c r="E9" s="1">
        <v>25833.6</v>
      </c>
      <c r="F9" s="37">
        <f t="shared" si="0"/>
        <v>17664.6790165248</v>
      </c>
      <c r="G9" s="1">
        <v>26956.8</v>
      </c>
      <c r="H9" s="46">
        <f t="shared" si="1"/>
        <v>18432.708538982402</v>
      </c>
      <c r="I9" s="1">
        <v>29203.2</v>
      </c>
      <c r="J9" s="46">
        <f t="shared" si="6"/>
        <v>19968.767583897603</v>
      </c>
      <c r="K9" s="1">
        <v>29203.2</v>
      </c>
      <c r="L9" s="14">
        <f t="shared" si="2"/>
        <v>19968.767583897603</v>
      </c>
      <c r="M9" s="1">
        <v>24710.4</v>
      </c>
      <c r="N9" s="52">
        <f t="shared" si="3"/>
        <v>16896.649494067202</v>
      </c>
      <c r="O9" s="1">
        <v>26956.8</v>
      </c>
      <c r="P9" s="52">
        <f t="shared" si="4"/>
        <v>18432.708538982402</v>
      </c>
      <c r="Q9" s="39" t="s">
        <v>65</v>
      </c>
      <c r="R9" s="40" t="s">
        <v>52</v>
      </c>
      <c r="S9" s="6">
        <v>0.683786968</v>
      </c>
      <c r="T9" s="1">
        <v>30326.4</v>
      </c>
      <c r="U9" s="54">
        <f t="shared" si="5"/>
        <v>20736.797106355203</v>
      </c>
      <c r="V9" s="1">
        <v>26956.8</v>
      </c>
      <c r="W9" s="52">
        <f t="shared" si="7"/>
        <v>18432.708538982402</v>
      </c>
      <c r="X9" s="1">
        <v>29203.2</v>
      </c>
      <c r="Y9" s="14">
        <f t="shared" si="8"/>
        <v>19968.767583897603</v>
      </c>
      <c r="Z9" s="1">
        <v>26956.8</v>
      </c>
      <c r="AA9" s="52">
        <f t="shared" si="9"/>
        <v>18432.708538982402</v>
      </c>
      <c r="AB9" s="1">
        <v>29203.2</v>
      </c>
      <c r="AC9" s="52">
        <f t="shared" si="10"/>
        <v>19968.767583897603</v>
      </c>
      <c r="AD9" s="1">
        <v>28080</v>
      </c>
      <c r="AE9" s="54">
        <v>19200.73</v>
      </c>
      <c r="AF9" s="72">
        <v>228104.78</v>
      </c>
    </row>
    <row r="10" spans="1:32" ht="36" customHeight="1">
      <c r="A10" s="3" t="s">
        <v>21</v>
      </c>
      <c r="B10" s="39" t="s">
        <v>66</v>
      </c>
      <c r="C10" s="40" t="s">
        <v>52</v>
      </c>
      <c r="D10" s="6">
        <v>0.683786968</v>
      </c>
      <c r="E10" s="1">
        <v>23211.6</v>
      </c>
      <c r="F10" s="37">
        <f t="shared" si="0"/>
        <v>15871.7895864288</v>
      </c>
      <c r="G10" s="1">
        <v>24220.8</v>
      </c>
      <c r="H10" s="46">
        <f t="shared" si="1"/>
        <v>16561.8673945344</v>
      </c>
      <c r="I10" s="1">
        <v>26239.2</v>
      </c>
      <c r="J10" s="46">
        <f t="shared" si="6"/>
        <v>17942.0230107456</v>
      </c>
      <c r="K10" s="1">
        <v>26239.2</v>
      </c>
      <c r="L10" s="14">
        <f t="shared" si="2"/>
        <v>17942.0230107456</v>
      </c>
      <c r="M10" s="1">
        <v>22202.4</v>
      </c>
      <c r="N10" s="52">
        <f t="shared" si="3"/>
        <v>15181.711778323202</v>
      </c>
      <c r="O10" s="1">
        <v>24220.8</v>
      </c>
      <c r="P10" s="52">
        <f t="shared" si="4"/>
        <v>16561.8673945344</v>
      </c>
      <c r="Q10" s="39" t="s">
        <v>66</v>
      </c>
      <c r="R10" s="40" t="s">
        <v>52</v>
      </c>
      <c r="S10" s="6">
        <v>0.683786968</v>
      </c>
      <c r="T10" s="1">
        <v>27248.4</v>
      </c>
      <c r="U10" s="54">
        <f t="shared" si="5"/>
        <v>18632.100818851202</v>
      </c>
      <c r="V10" s="1">
        <v>24220.8</v>
      </c>
      <c r="W10" s="52">
        <f t="shared" si="7"/>
        <v>16561.8673945344</v>
      </c>
      <c r="X10" s="1">
        <v>26239.2</v>
      </c>
      <c r="Y10" s="14">
        <f t="shared" si="8"/>
        <v>17942.0230107456</v>
      </c>
      <c r="Z10" s="1">
        <v>24220.8</v>
      </c>
      <c r="AA10" s="52">
        <f t="shared" si="9"/>
        <v>16561.8673945344</v>
      </c>
      <c r="AB10" s="1">
        <v>26239.2</v>
      </c>
      <c r="AC10" s="52">
        <f t="shared" si="10"/>
        <v>17942.0230107456</v>
      </c>
      <c r="AD10" s="1">
        <v>25230</v>
      </c>
      <c r="AE10" s="54">
        <f aca="true" t="shared" si="11" ref="AE10:AE18">AD10*D10</f>
        <v>17251.94520264</v>
      </c>
      <c r="AF10" s="72">
        <f aca="true" t="shared" si="12" ref="AF10:AF16">F10+H10+J10+L10+N10+P10+U10+W10+Y10+AA10+AC10+AE10</f>
        <v>204953.10900736324</v>
      </c>
    </row>
    <row r="11" spans="1:32" ht="40.5" customHeight="1">
      <c r="A11" s="4">
        <v>8</v>
      </c>
      <c r="B11" s="41" t="s">
        <v>72</v>
      </c>
      <c r="C11" s="40" t="s">
        <v>105</v>
      </c>
      <c r="D11" s="6">
        <v>0.683786968</v>
      </c>
      <c r="E11" s="2">
        <v>0</v>
      </c>
      <c r="F11" s="38">
        <f t="shared" si="0"/>
        <v>0</v>
      </c>
      <c r="G11" s="2">
        <v>20160</v>
      </c>
      <c r="H11" s="50">
        <f t="shared" si="1"/>
        <v>13785.14527488</v>
      </c>
      <c r="I11" s="2">
        <v>21840</v>
      </c>
      <c r="J11" s="50">
        <f t="shared" si="6"/>
        <v>14933.907381120001</v>
      </c>
      <c r="K11" s="2">
        <v>21840</v>
      </c>
      <c r="L11" s="49">
        <f t="shared" si="2"/>
        <v>14933.907381120001</v>
      </c>
      <c r="M11" s="2">
        <v>18480</v>
      </c>
      <c r="N11" s="53">
        <f t="shared" si="3"/>
        <v>12636.38316864</v>
      </c>
      <c r="O11" s="2">
        <v>20160</v>
      </c>
      <c r="P11" s="53">
        <f t="shared" si="4"/>
        <v>13785.14527488</v>
      </c>
      <c r="Q11" s="41" t="s">
        <v>72</v>
      </c>
      <c r="R11" s="40" t="s">
        <v>61</v>
      </c>
      <c r="S11" s="6">
        <v>0.683786968</v>
      </c>
      <c r="T11" s="2">
        <v>22680</v>
      </c>
      <c r="U11" s="55">
        <f t="shared" si="5"/>
        <v>15508.288434240001</v>
      </c>
      <c r="V11" s="2">
        <v>20160</v>
      </c>
      <c r="W11" s="53">
        <f t="shared" si="7"/>
        <v>13785.14527488</v>
      </c>
      <c r="X11" s="2">
        <v>21840</v>
      </c>
      <c r="Y11" s="49">
        <f t="shared" si="8"/>
        <v>14933.907381120001</v>
      </c>
      <c r="Z11" s="2">
        <v>20160</v>
      </c>
      <c r="AA11" s="53">
        <f t="shared" si="9"/>
        <v>13785.14527488</v>
      </c>
      <c r="AB11" s="2">
        <v>21840</v>
      </c>
      <c r="AC11" s="53">
        <f t="shared" si="10"/>
        <v>14933.907381120001</v>
      </c>
      <c r="AD11" s="2">
        <v>21000</v>
      </c>
      <c r="AE11" s="55">
        <f t="shared" si="11"/>
        <v>14359.526328000002</v>
      </c>
      <c r="AF11" s="72">
        <v>157380.44</v>
      </c>
    </row>
    <row r="12" spans="1:32" ht="36" customHeight="1">
      <c r="A12" s="4">
        <v>9</v>
      </c>
      <c r="B12" s="41" t="s">
        <v>73</v>
      </c>
      <c r="C12" s="39" t="s">
        <v>25</v>
      </c>
      <c r="D12" s="6">
        <v>0.683786968</v>
      </c>
      <c r="E12" s="2">
        <v>0</v>
      </c>
      <c r="F12" s="38">
        <f t="shared" si="0"/>
        <v>0</v>
      </c>
      <c r="G12" s="2">
        <v>41932.8</v>
      </c>
      <c r="H12" s="50">
        <f t="shared" si="1"/>
        <v>28673.102171750405</v>
      </c>
      <c r="I12" s="2">
        <v>45427.2</v>
      </c>
      <c r="J12" s="50">
        <f t="shared" si="6"/>
        <v>31062.5273527296</v>
      </c>
      <c r="K12" s="2">
        <v>45427.2</v>
      </c>
      <c r="L12" s="49">
        <f t="shared" si="2"/>
        <v>31062.5273527296</v>
      </c>
      <c r="M12" s="2">
        <v>38438.4</v>
      </c>
      <c r="N12" s="53">
        <f t="shared" si="3"/>
        <v>26283.676990771204</v>
      </c>
      <c r="O12" s="2">
        <v>41932.8</v>
      </c>
      <c r="P12" s="53">
        <f t="shared" si="4"/>
        <v>28673.102171750405</v>
      </c>
      <c r="Q12" s="41" t="s">
        <v>73</v>
      </c>
      <c r="R12" s="39" t="s">
        <v>25</v>
      </c>
      <c r="S12" s="6">
        <v>0.683786968</v>
      </c>
      <c r="T12" s="2">
        <v>47174.4</v>
      </c>
      <c r="U12" s="55">
        <f t="shared" si="5"/>
        <v>32257.239943219203</v>
      </c>
      <c r="V12" s="2">
        <v>41932.8</v>
      </c>
      <c r="W12" s="53">
        <f t="shared" si="7"/>
        <v>28673.102171750405</v>
      </c>
      <c r="X12" s="2">
        <v>45427.2</v>
      </c>
      <c r="Y12" s="49">
        <f t="shared" si="8"/>
        <v>31062.5273527296</v>
      </c>
      <c r="Z12" s="2">
        <v>41932.8</v>
      </c>
      <c r="AA12" s="53">
        <f t="shared" si="9"/>
        <v>28673.102171750405</v>
      </c>
      <c r="AB12" s="2">
        <v>45427.2</v>
      </c>
      <c r="AC12" s="53">
        <f t="shared" si="10"/>
        <v>31062.5273527296</v>
      </c>
      <c r="AD12" s="2">
        <v>43680</v>
      </c>
      <c r="AE12" s="55">
        <f t="shared" si="11"/>
        <v>29867.814762240003</v>
      </c>
      <c r="AF12" s="72">
        <f t="shared" si="12"/>
        <v>327351.2497941504</v>
      </c>
    </row>
    <row r="13" spans="1:32" ht="36" customHeight="1">
      <c r="A13" s="4">
        <v>10</v>
      </c>
      <c r="B13" s="41" t="s">
        <v>74</v>
      </c>
      <c r="C13" s="40" t="s">
        <v>57</v>
      </c>
      <c r="D13" s="6">
        <v>0.683786968</v>
      </c>
      <c r="E13" s="2">
        <v>0</v>
      </c>
      <c r="F13" s="38">
        <f t="shared" si="0"/>
        <v>0</v>
      </c>
      <c r="G13" s="2">
        <v>11995.2</v>
      </c>
      <c r="H13" s="50">
        <f t="shared" si="1"/>
        <v>8202.161438553601</v>
      </c>
      <c r="I13" s="2">
        <v>12994.8</v>
      </c>
      <c r="J13" s="50">
        <f t="shared" si="6"/>
        <v>8885.6748917664</v>
      </c>
      <c r="K13" s="2">
        <v>12994.8</v>
      </c>
      <c r="L13" s="49">
        <f t="shared" si="2"/>
        <v>8885.6748917664</v>
      </c>
      <c r="M13" s="2">
        <v>10995.6</v>
      </c>
      <c r="N13" s="53">
        <f t="shared" si="3"/>
        <v>7518.647985340801</v>
      </c>
      <c r="O13" s="2">
        <v>11995.2</v>
      </c>
      <c r="P13" s="53">
        <f t="shared" si="4"/>
        <v>8202.161438553601</v>
      </c>
      <c r="Q13" s="41" t="s">
        <v>74</v>
      </c>
      <c r="R13" s="40" t="s">
        <v>57</v>
      </c>
      <c r="S13" s="6">
        <v>0.683786968</v>
      </c>
      <c r="T13" s="2">
        <v>13494.6</v>
      </c>
      <c r="U13" s="55">
        <f t="shared" si="5"/>
        <v>9227.4316183728</v>
      </c>
      <c r="V13" s="2">
        <v>11995.2</v>
      </c>
      <c r="W13" s="53">
        <f t="shared" si="7"/>
        <v>8202.161438553601</v>
      </c>
      <c r="X13" s="2">
        <v>12994.8</v>
      </c>
      <c r="Y13" s="49">
        <f t="shared" si="8"/>
        <v>8885.6748917664</v>
      </c>
      <c r="Z13" s="2">
        <v>11995.2</v>
      </c>
      <c r="AA13" s="53">
        <f t="shared" si="9"/>
        <v>8202.161438553601</v>
      </c>
      <c r="AB13" s="2">
        <v>12994.8</v>
      </c>
      <c r="AC13" s="53">
        <f t="shared" si="10"/>
        <v>8885.6748917664</v>
      </c>
      <c r="AD13" s="2">
        <v>12495</v>
      </c>
      <c r="AE13" s="55">
        <f t="shared" si="11"/>
        <v>8543.918165160001</v>
      </c>
      <c r="AF13" s="72">
        <v>93641.32</v>
      </c>
    </row>
    <row r="14" spans="1:32" ht="36" customHeight="1">
      <c r="A14" s="4">
        <v>11</v>
      </c>
      <c r="B14" s="41" t="s">
        <v>75</v>
      </c>
      <c r="C14" s="40" t="s">
        <v>108</v>
      </c>
      <c r="D14" s="6">
        <v>0.683786968</v>
      </c>
      <c r="E14" s="2">
        <v>0</v>
      </c>
      <c r="F14" s="38">
        <f t="shared" si="0"/>
        <v>0</v>
      </c>
      <c r="G14" s="2">
        <v>14918.4</v>
      </c>
      <c r="H14" s="50">
        <f t="shared" si="1"/>
        <v>10201.0075034112</v>
      </c>
      <c r="I14" s="2">
        <v>16161.6</v>
      </c>
      <c r="J14" s="50">
        <f t="shared" si="6"/>
        <v>11051.0914620288</v>
      </c>
      <c r="K14" s="2">
        <v>16161.6</v>
      </c>
      <c r="L14" s="49">
        <f t="shared" si="2"/>
        <v>11051.0914620288</v>
      </c>
      <c r="M14" s="2">
        <v>13675.2</v>
      </c>
      <c r="N14" s="53">
        <f t="shared" si="3"/>
        <v>9350.9235447936</v>
      </c>
      <c r="O14" s="2">
        <v>14918.4</v>
      </c>
      <c r="P14" s="53">
        <f t="shared" si="4"/>
        <v>10201.0075034112</v>
      </c>
      <c r="Q14" s="41" t="s">
        <v>75</v>
      </c>
      <c r="R14" s="40" t="s">
        <v>57</v>
      </c>
      <c r="S14" s="6">
        <v>0.683786968</v>
      </c>
      <c r="T14" s="2">
        <v>16783.2</v>
      </c>
      <c r="U14" s="55">
        <f t="shared" si="5"/>
        <v>11476.1334413376</v>
      </c>
      <c r="V14" s="2">
        <v>14918.4</v>
      </c>
      <c r="W14" s="53">
        <f t="shared" si="7"/>
        <v>10201.0075034112</v>
      </c>
      <c r="X14" s="2">
        <v>16161.6</v>
      </c>
      <c r="Y14" s="49">
        <f t="shared" si="8"/>
        <v>11051.0914620288</v>
      </c>
      <c r="Z14" s="2">
        <v>14918.4</v>
      </c>
      <c r="AA14" s="53">
        <f t="shared" si="9"/>
        <v>10201.0075034112</v>
      </c>
      <c r="AB14" s="2">
        <v>16161.6</v>
      </c>
      <c r="AC14" s="53">
        <f t="shared" si="10"/>
        <v>11051.0914620288</v>
      </c>
      <c r="AD14" s="2">
        <v>15540</v>
      </c>
      <c r="AE14" s="55">
        <f t="shared" si="11"/>
        <v>10626.04948272</v>
      </c>
      <c r="AF14" s="72">
        <f t="shared" si="12"/>
        <v>116461.50233061118</v>
      </c>
    </row>
    <row r="15" spans="1:32" ht="43.5" customHeight="1">
      <c r="A15" s="4">
        <v>12</v>
      </c>
      <c r="B15" s="41" t="s">
        <v>76</v>
      </c>
      <c r="C15" s="42" t="s">
        <v>80</v>
      </c>
      <c r="D15" s="6">
        <v>0.683786968</v>
      </c>
      <c r="E15" s="2">
        <v>0</v>
      </c>
      <c r="F15" s="38">
        <f t="shared" si="0"/>
        <v>0</v>
      </c>
      <c r="G15" s="2">
        <v>16809.6</v>
      </c>
      <c r="H15" s="50">
        <f t="shared" si="1"/>
        <v>11494.1854172928</v>
      </c>
      <c r="I15" s="2">
        <v>18210.4</v>
      </c>
      <c r="J15" s="50">
        <f t="shared" si="6"/>
        <v>12452.034202067201</v>
      </c>
      <c r="K15" s="2">
        <v>18210.4</v>
      </c>
      <c r="L15" s="49">
        <f t="shared" si="2"/>
        <v>12452.034202067201</v>
      </c>
      <c r="M15" s="2">
        <v>15408.8</v>
      </c>
      <c r="N15" s="53">
        <f t="shared" si="3"/>
        <v>10536.3366325184</v>
      </c>
      <c r="O15" s="2">
        <v>16809.6</v>
      </c>
      <c r="P15" s="53">
        <f t="shared" si="4"/>
        <v>11494.1854172928</v>
      </c>
      <c r="Q15" s="41" t="s">
        <v>76</v>
      </c>
      <c r="R15" s="42" t="s">
        <v>80</v>
      </c>
      <c r="S15" s="6">
        <v>0.683786968</v>
      </c>
      <c r="T15" s="2">
        <v>18910.8</v>
      </c>
      <c r="U15" s="55">
        <f t="shared" si="5"/>
        <v>12930.9585944544</v>
      </c>
      <c r="V15" s="2">
        <v>16809.6</v>
      </c>
      <c r="W15" s="53">
        <f t="shared" si="7"/>
        <v>11494.1854172928</v>
      </c>
      <c r="X15" s="2">
        <v>18210.4</v>
      </c>
      <c r="Y15" s="49">
        <f t="shared" si="8"/>
        <v>12452.034202067201</v>
      </c>
      <c r="Z15" s="2">
        <v>16809.6</v>
      </c>
      <c r="AA15" s="53">
        <f t="shared" si="9"/>
        <v>11494.1854172928</v>
      </c>
      <c r="AB15" s="2">
        <v>18210.4</v>
      </c>
      <c r="AC15" s="53">
        <f t="shared" si="10"/>
        <v>12452.034202067201</v>
      </c>
      <c r="AD15" s="2">
        <v>17510</v>
      </c>
      <c r="AE15" s="55">
        <f t="shared" si="11"/>
        <v>11973.109809680001</v>
      </c>
      <c r="AF15" s="72">
        <v>131225.29</v>
      </c>
    </row>
    <row r="16" spans="1:32" ht="36" customHeight="1">
      <c r="A16" s="4">
        <v>13</v>
      </c>
      <c r="B16" s="41" t="s">
        <v>77</v>
      </c>
      <c r="C16" s="40" t="s">
        <v>59</v>
      </c>
      <c r="D16" s="6">
        <v>0.683786968</v>
      </c>
      <c r="E16" s="2">
        <v>0</v>
      </c>
      <c r="F16" s="38">
        <f t="shared" si="0"/>
        <v>0</v>
      </c>
      <c r="G16" s="2">
        <v>27960</v>
      </c>
      <c r="H16" s="50">
        <f t="shared" si="1"/>
        <v>19118.683625280002</v>
      </c>
      <c r="I16" s="2">
        <v>30290</v>
      </c>
      <c r="J16" s="50">
        <f t="shared" si="6"/>
        <v>20711.907260720003</v>
      </c>
      <c r="K16" s="2">
        <v>30290</v>
      </c>
      <c r="L16" s="49">
        <f t="shared" si="2"/>
        <v>20711.907260720003</v>
      </c>
      <c r="M16" s="2">
        <v>25630</v>
      </c>
      <c r="N16" s="53">
        <f t="shared" si="3"/>
        <v>17525.45998984</v>
      </c>
      <c r="O16" s="2">
        <v>27960</v>
      </c>
      <c r="P16" s="53">
        <f t="shared" si="4"/>
        <v>19118.683625280002</v>
      </c>
      <c r="Q16" s="41" t="s">
        <v>77</v>
      </c>
      <c r="R16" s="40" t="s">
        <v>59</v>
      </c>
      <c r="S16" s="6">
        <v>0.683786968</v>
      </c>
      <c r="T16" s="2">
        <v>31455</v>
      </c>
      <c r="U16" s="55">
        <f t="shared" si="5"/>
        <v>21508.51907844</v>
      </c>
      <c r="V16" s="2">
        <v>27960</v>
      </c>
      <c r="W16" s="53">
        <f t="shared" si="7"/>
        <v>19118.683625280002</v>
      </c>
      <c r="X16" s="2">
        <v>30290</v>
      </c>
      <c r="Y16" s="49">
        <f t="shared" si="8"/>
        <v>20711.907260720003</v>
      </c>
      <c r="Z16" s="2">
        <v>27960</v>
      </c>
      <c r="AA16" s="53">
        <f t="shared" si="9"/>
        <v>19118.683625280002</v>
      </c>
      <c r="AB16" s="2">
        <v>30290</v>
      </c>
      <c r="AC16" s="53">
        <f t="shared" si="10"/>
        <v>20711.907260720003</v>
      </c>
      <c r="AD16" s="2">
        <v>29125</v>
      </c>
      <c r="AE16" s="55">
        <f t="shared" si="11"/>
        <v>19915.295443000003</v>
      </c>
      <c r="AF16" s="72">
        <f t="shared" si="12"/>
        <v>218271.63805528005</v>
      </c>
    </row>
    <row r="17" spans="1:32" ht="39.75" customHeight="1">
      <c r="A17" s="4">
        <v>14</v>
      </c>
      <c r="B17" s="41" t="s">
        <v>78</v>
      </c>
      <c r="C17" s="42" t="s">
        <v>109</v>
      </c>
      <c r="D17" s="6">
        <v>0.683786968</v>
      </c>
      <c r="E17" s="2">
        <v>0</v>
      </c>
      <c r="F17" s="38">
        <f t="shared" si="0"/>
        <v>0</v>
      </c>
      <c r="G17" s="2">
        <v>27960</v>
      </c>
      <c r="H17" s="50">
        <f t="shared" si="1"/>
        <v>19118.683625280002</v>
      </c>
      <c r="I17" s="2">
        <v>30290</v>
      </c>
      <c r="J17" s="50">
        <f t="shared" si="6"/>
        <v>20711.907260720003</v>
      </c>
      <c r="K17" s="2">
        <v>30290</v>
      </c>
      <c r="L17" s="49">
        <f t="shared" si="2"/>
        <v>20711.907260720003</v>
      </c>
      <c r="M17" s="2">
        <v>25630</v>
      </c>
      <c r="N17" s="53">
        <f t="shared" si="3"/>
        <v>17525.45998984</v>
      </c>
      <c r="O17" s="2">
        <v>27960</v>
      </c>
      <c r="P17" s="53">
        <f t="shared" si="4"/>
        <v>19118.683625280002</v>
      </c>
      <c r="Q17" s="41" t="s">
        <v>78</v>
      </c>
      <c r="R17" s="42" t="s">
        <v>81</v>
      </c>
      <c r="S17" s="6">
        <v>0.683786968</v>
      </c>
      <c r="T17" s="2">
        <v>31455</v>
      </c>
      <c r="U17" s="55">
        <f t="shared" si="5"/>
        <v>21508.51907844</v>
      </c>
      <c r="V17" s="2">
        <v>27960</v>
      </c>
      <c r="W17" s="53">
        <f t="shared" si="7"/>
        <v>19118.683625280002</v>
      </c>
      <c r="X17" s="2">
        <v>30290</v>
      </c>
      <c r="Y17" s="49">
        <f t="shared" si="8"/>
        <v>20711.907260720003</v>
      </c>
      <c r="Z17" s="2">
        <v>27960</v>
      </c>
      <c r="AA17" s="53">
        <f t="shared" si="9"/>
        <v>19118.683625280002</v>
      </c>
      <c r="AB17" s="2">
        <v>30290</v>
      </c>
      <c r="AC17" s="53">
        <f t="shared" si="10"/>
        <v>20711.907260720003</v>
      </c>
      <c r="AD17" s="2">
        <v>29125</v>
      </c>
      <c r="AE17" s="55">
        <f t="shared" si="11"/>
        <v>19915.295443000003</v>
      </c>
      <c r="AF17" s="72">
        <f>F17+H17+J17+L17+N17+P17+U17+W17+Y17+AA17+AC17+AE17</f>
        <v>218271.63805528005</v>
      </c>
    </row>
    <row r="18" spans="1:32" ht="36" customHeight="1">
      <c r="A18" s="4">
        <v>15</v>
      </c>
      <c r="B18" s="41" t="s">
        <v>79</v>
      </c>
      <c r="C18" s="40" t="s">
        <v>57</v>
      </c>
      <c r="D18" s="6">
        <v>0.683786968</v>
      </c>
      <c r="E18" s="2">
        <v>0</v>
      </c>
      <c r="F18" s="38">
        <f t="shared" si="0"/>
        <v>0</v>
      </c>
      <c r="G18" s="2">
        <v>29568</v>
      </c>
      <c r="H18" s="50">
        <f t="shared" si="1"/>
        <v>20218.213069824</v>
      </c>
      <c r="I18" s="2">
        <v>32032</v>
      </c>
      <c r="J18" s="50">
        <f t="shared" si="6"/>
        <v>21903.064158976</v>
      </c>
      <c r="K18" s="2">
        <v>32032</v>
      </c>
      <c r="L18" s="49">
        <f t="shared" si="2"/>
        <v>21903.064158976</v>
      </c>
      <c r="M18" s="2">
        <v>27104</v>
      </c>
      <c r="N18" s="53">
        <f t="shared" si="3"/>
        <v>18533.361980672</v>
      </c>
      <c r="O18" s="2">
        <v>29568</v>
      </c>
      <c r="P18" s="53">
        <f t="shared" si="4"/>
        <v>20218.213069824</v>
      </c>
      <c r="Q18" s="41" t="s">
        <v>79</v>
      </c>
      <c r="R18" s="40" t="s">
        <v>57</v>
      </c>
      <c r="S18" s="6">
        <v>0.683786968</v>
      </c>
      <c r="T18" s="2">
        <v>33264</v>
      </c>
      <c r="U18" s="55">
        <f t="shared" si="5"/>
        <v>22745.489703552</v>
      </c>
      <c r="V18" s="2">
        <v>29568</v>
      </c>
      <c r="W18" s="53">
        <f t="shared" si="7"/>
        <v>20218.213069824</v>
      </c>
      <c r="X18" s="2">
        <v>32032</v>
      </c>
      <c r="Y18" s="49">
        <f t="shared" si="8"/>
        <v>21903.064158976</v>
      </c>
      <c r="Z18" s="2">
        <v>29568</v>
      </c>
      <c r="AA18" s="53">
        <f t="shared" si="9"/>
        <v>20218.213069824</v>
      </c>
      <c r="AB18" s="2">
        <v>32032</v>
      </c>
      <c r="AC18" s="53">
        <f t="shared" si="10"/>
        <v>21903.064158976</v>
      </c>
      <c r="AD18" s="2">
        <v>30800</v>
      </c>
      <c r="AE18" s="55">
        <f t="shared" si="11"/>
        <v>21060.638614400003</v>
      </c>
      <c r="AF18" s="72">
        <v>230824.57</v>
      </c>
    </row>
    <row r="19" spans="1:32" s="20" customFormat="1" ht="17.25" customHeight="1" thickBot="1">
      <c r="A19" s="19"/>
      <c r="B19" s="17" t="s">
        <v>6</v>
      </c>
      <c r="C19" s="22"/>
      <c r="D19" s="22"/>
      <c r="E19" s="22">
        <f aca="true" t="shared" si="13" ref="E19:AD19">SUM(E4:E18)</f>
        <v>113471.4</v>
      </c>
      <c r="F19" s="23">
        <f t="shared" si="13"/>
        <v>77590.26456071521</v>
      </c>
      <c r="G19" s="22">
        <f t="shared" si="13"/>
        <v>309779.2</v>
      </c>
      <c r="H19" s="23">
        <v>211822.99</v>
      </c>
      <c r="I19" s="22">
        <f t="shared" si="13"/>
        <v>335728.8</v>
      </c>
      <c r="J19" s="23">
        <f t="shared" si="13"/>
        <v>229566.9782222784</v>
      </c>
      <c r="K19" s="22">
        <f t="shared" si="13"/>
        <v>335728.8</v>
      </c>
      <c r="L19" s="23">
        <f t="shared" si="13"/>
        <v>229566.9782222784</v>
      </c>
      <c r="M19" s="22">
        <f t="shared" si="13"/>
        <v>283829.6</v>
      </c>
      <c r="N19" s="23">
        <v>194078.97</v>
      </c>
      <c r="O19" s="22">
        <f t="shared" si="13"/>
        <v>309779.2</v>
      </c>
      <c r="P19" s="23">
        <v>211822.99</v>
      </c>
      <c r="Q19" s="17" t="s">
        <v>6</v>
      </c>
      <c r="R19" s="22"/>
      <c r="S19" s="22"/>
      <c r="T19" s="22">
        <f t="shared" si="13"/>
        <v>348299.6</v>
      </c>
      <c r="U19" s="47">
        <f t="shared" si="13"/>
        <v>238162.72743961282</v>
      </c>
      <c r="V19" s="22">
        <f t="shared" si="13"/>
        <v>310183.2</v>
      </c>
      <c r="W19" s="23">
        <v>212099.24</v>
      </c>
      <c r="X19" s="22">
        <f t="shared" si="13"/>
        <v>335728.8</v>
      </c>
      <c r="Y19" s="23">
        <f t="shared" si="13"/>
        <v>229566.9782222784</v>
      </c>
      <c r="Z19" s="22">
        <f t="shared" si="13"/>
        <v>309779.2</v>
      </c>
      <c r="AA19" s="23">
        <v>211822.99</v>
      </c>
      <c r="AB19" s="22">
        <f t="shared" si="13"/>
        <v>335728.8</v>
      </c>
      <c r="AC19" s="23">
        <f t="shared" si="13"/>
        <v>229566.9782222784</v>
      </c>
      <c r="AD19" s="22">
        <f t="shared" si="13"/>
        <v>323158</v>
      </c>
      <c r="AE19" s="23">
        <v>220971.2</v>
      </c>
      <c r="AF19" s="108">
        <f>SUM(AF4:AF18)</f>
        <v>2496639.287242685</v>
      </c>
    </row>
    <row r="21" spans="2:32" ht="27" customHeight="1">
      <c r="B21" s="135" t="s">
        <v>88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46" t="s">
        <v>88</v>
      </c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</row>
    <row r="22" ht="12.75">
      <c r="B22" s="112" t="s">
        <v>92</v>
      </c>
    </row>
    <row r="23" spans="2:33" ht="13.5">
      <c r="B23" s="112" t="s">
        <v>93</v>
      </c>
      <c r="P23" s="110" t="s">
        <v>90</v>
      </c>
      <c r="AG23" s="111" t="s">
        <v>91</v>
      </c>
    </row>
  </sheetData>
  <sheetProtection/>
  <mergeCells count="24">
    <mergeCell ref="AE1:AG1"/>
    <mergeCell ref="B21:P21"/>
    <mergeCell ref="A1:K1"/>
    <mergeCell ref="N1:P1"/>
    <mergeCell ref="Q21:AF21"/>
    <mergeCell ref="M2:N2"/>
    <mergeCell ref="O2:P2"/>
    <mergeCell ref="T2:U2"/>
    <mergeCell ref="A2:A3"/>
    <mergeCell ref="B2:B3"/>
    <mergeCell ref="C2:C3"/>
    <mergeCell ref="D2:D3"/>
    <mergeCell ref="E2:F2"/>
    <mergeCell ref="G2:H2"/>
    <mergeCell ref="V2:W2"/>
    <mergeCell ref="I2:J2"/>
    <mergeCell ref="AD2:AE2"/>
    <mergeCell ref="K2:L2"/>
    <mergeCell ref="X2:Y2"/>
    <mergeCell ref="Z2:AA2"/>
    <mergeCell ref="AB2:AC2"/>
    <mergeCell ref="Q2:Q3"/>
    <mergeCell ref="R2:R3"/>
    <mergeCell ref="S2:S3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scale="73" r:id="rId1"/>
  <colBreaks count="1" manualBreakCount="1">
    <brk id="16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26"/>
  <sheetViews>
    <sheetView tabSelected="1" view="pageBreakPreview" zoomScale="112" zoomScaleSheetLayoutView="112" zoomScalePageLayoutView="0" workbookViewId="0" topLeftCell="T7">
      <selection activeCell="A4" sqref="A4"/>
    </sheetView>
  </sheetViews>
  <sheetFormatPr defaultColWidth="9.140625" defaultRowHeight="12.75"/>
  <cols>
    <col min="1" max="1" width="4.140625" style="0" customWidth="1"/>
    <col min="2" max="2" width="23.00390625" style="18" customWidth="1"/>
    <col min="3" max="3" width="19.140625" style="8" customWidth="1"/>
    <col min="4" max="4" width="8.140625" style="8" customWidth="1"/>
    <col min="5" max="5" width="7.140625" style="0" customWidth="1"/>
    <col min="6" max="6" width="11.28125" style="18" customWidth="1"/>
    <col min="7" max="7" width="7.421875" style="0" customWidth="1"/>
    <col min="8" max="8" width="10.8515625" style="0" customWidth="1"/>
    <col min="9" max="9" width="8.00390625" style="0" customWidth="1"/>
    <col min="10" max="10" width="10.421875" style="0" customWidth="1"/>
    <col min="11" max="11" width="7.28125" style="0" customWidth="1"/>
    <col min="12" max="12" width="10.140625" style="0" customWidth="1"/>
    <col min="13" max="13" width="8.00390625" style="24" customWidth="1"/>
    <col min="14" max="14" width="9.421875" style="0" customWidth="1"/>
    <col min="15" max="15" width="7.8515625" style="24" customWidth="1"/>
    <col min="16" max="16" width="10.421875" style="0" customWidth="1"/>
    <col min="17" max="17" width="8.7109375" style="24" customWidth="1"/>
    <col min="18" max="18" width="11.140625" style="0" customWidth="1"/>
    <col min="19" max="19" width="24.00390625" style="0" customWidth="1"/>
    <col min="20" max="20" width="22.00390625" style="0" customWidth="1"/>
    <col min="21" max="21" width="7.421875" style="24" customWidth="1"/>
    <col min="22" max="22" width="10.421875" style="0" customWidth="1"/>
    <col min="24" max="24" width="9.57421875" style="0" bestFit="1" customWidth="1"/>
    <col min="26" max="26" width="9.57421875" style="0" bestFit="1" customWidth="1"/>
    <col min="28" max="28" width="10.421875" style="0" bestFit="1" customWidth="1"/>
    <col min="30" max="30" width="9.57421875" style="0" bestFit="1" customWidth="1"/>
    <col min="32" max="32" width="13.8515625" style="20" customWidth="1"/>
  </cols>
  <sheetData>
    <row r="1" spans="1:33" ht="47.25" customHeight="1" thickBot="1">
      <c r="A1" s="109" t="s">
        <v>113</v>
      </c>
      <c r="B1" s="21"/>
      <c r="C1" s="21"/>
      <c r="D1" s="21"/>
      <c r="E1" s="21"/>
      <c r="F1" s="27"/>
      <c r="G1" s="21"/>
      <c r="H1" s="21"/>
      <c r="I1" s="21"/>
      <c r="J1" s="21"/>
      <c r="K1" s="21"/>
      <c r="L1" s="21"/>
      <c r="P1" s="131" t="s">
        <v>101</v>
      </c>
      <c r="Q1" s="150"/>
      <c r="R1" s="150"/>
      <c r="AE1" s="151" t="s">
        <v>100</v>
      </c>
      <c r="AF1" s="152"/>
      <c r="AG1" s="152"/>
    </row>
    <row r="2" spans="1:32" ht="23.25" customHeight="1">
      <c r="A2" s="126" t="s">
        <v>0</v>
      </c>
      <c r="B2" s="128" t="s">
        <v>1</v>
      </c>
      <c r="C2" s="118" t="s">
        <v>23</v>
      </c>
      <c r="D2" s="137" t="s">
        <v>41</v>
      </c>
      <c r="E2" s="120" t="s">
        <v>36</v>
      </c>
      <c r="F2" s="121"/>
      <c r="G2" s="120" t="s">
        <v>37</v>
      </c>
      <c r="H2" s="121"/>
      <c r="I2" s="120" t="s">
        <v>38</v>
      </c>
      <c r="J2" s="121"/>
      <c r="K2" s="115" t="s">
        <v>39</v>
      </c>
      <c r="L2" s="115"/>
      <c r="M2" s="116" t="s">
        <v>40</v>
      </c>
      <c r="N2" s="117"/>
      <c r="O2" s="116" t="s">
        <v>27</v>
      </c>
      <c r="P2" s="117"/>
      <c r="Q2" s="116" t="s">
        <v>28</v>
      </c>
      <c r="R2" s="117"/>
      <c r="S2" s="128" t="s">
        <v>1</v>
      </c>
      <c r="T2" s="118" t="s">
        <v>23</v>
      </c>
      <c r="U2" s="116" t="s">
        <v>29</v>
      </c>
      <c r="V2" s="117"/>
      <c r="W2" s="122" t="s">
        <v>30</v>
      </c>
      <c r="X2" s="123"/>
      <c r="Y2" s="116" t="s">
        <v>31</v>
      </c>
      <c r="Z2" s="117"/>
      <c r="AA2" s="116" t="s">
        <v>32</v>
      </c>
      <c r="AB2" s="117"/>
      <c r="AC2" s="116" t="s">
        <v>33</v>
      </c>
      <c r="AD2" s="117"/>
      <c r="AE2" s="147" t="s">
        <v>6</v>
      </c>
      <c r="AF2" s="125"/>
    </row>
    <row r="3" spans="1:32" ht="42.75" customHeight="1">
      <c r="A3" s="127"/>
      <c r="B3" s="129"/>
      <c r="C3" s="130"/>
      <c r="D3" s="119"/>
      <c r="E3" s="9" t="s">
        <v>34</v>
      </c>
      <c r="F3" s="28" t="s">
        <v>35</v>
      </c>
      <c r="G3" s="9" t="s">
        <v>34</v>
      </c>
      <c r="H3" s="5" t="s">
        <v>35</v>
      </c>
      <c r="I3" s="9" t="s">
        <v>34</v>
      </c>
      <c r="J3" s="5" t="s">
        <v>35</v>
      </c>
      <c r="K3" s="9" t="s">
        <v>34</v>
      </c>
      <c r="L3" s="5" t="s">
        <v>35</v>
      </c>
      <c r="M3" s="25" t="s">
        <v>34</v>
      </c>
      <c r="N3" s="5" t="s">
        <v>35</v>
      </c>
      <c r="O3" s="25" t="s">
        <v>34</v>
      </c>
      <c r="P3" s="5" t="s">
        <v>35</v>
      </c>
      <c r="Q3" s="25" t="s">
        <v>34</v>
      </c>
      <c r="R3" s="5" t="s">
        <v>35</v>
      </c>
      <c r="S3" s="129"/>
      <c r="T3" s="130"/>
      <c r="U3" s="25" t="s">
        <v>34</v>
      </c>
      <c r="V3" s="5" t="s">
        <v>35</v>
      </c>
      <c r="W3" s="9" t="s">
        <v>34</v>
      </c>
      <c r="X3" s="5" t="s">
        <v>35</v>
      </c>
      <c r="Y3" s="25" t="s">
        <v>34</v>
      </c>
      <c r="Z3" s="5" t="s">
        <v>35</v>
      </c>
      <c r="AA3" s="25" t="s">
        <v>34</v>
      </c>
      <c r="AB3" s="5" t="s">
        <v>35</v>
      </c>
      <c r="AC3" s="25" t="s">
        <v>34</v>
      </c>
      <c r="AD3" s="5" t="s">
        <v>35</v>
      </c>
      <c r="AE3" s="25" t="s">
        <v>34</v>
      </c>
      <c r="AF3" s="44" t="s">
        <v>98</v>
      </c>
    </row>
    <row r="4" spans="1:32" s="88" customFormat="1" ht="30.75" customHeight="1">
      <c r="A4" s="75" t="s">
        <v>16</v>
      </c>
      <c r="B4" s="76" t="s">
        <v>2</v>
      </c>
      <c r="C4" s="77" t="s">
        <v>25</v>
      </c>
      <c r="D4" s="78">
        <v>105.5538741</v>
      </c>
      <c r="E4" s="79">
        <v>164</v>
      </c>
      <c r="F4" s="80">
        <v>17310.83</v>
      </c>
      <c r="G4" s="79">
        <v>180</v>
      </c>
      <c r="H4" s="81">
        <f aca="true" t="shared" si="0" ref="H4:H20">G4*D4</f>
        <v>18999.697338</v>
      </c>
      <c r="I4" s="79">
        <v>200</v>
      </c>
      <c r="J4" s="81">
        <v>21110.78</v>
      </c>
      <c r="K4" s="79">
        <v>194</v>
      </c>
      <c r="L4" s="82">
        <f aca="true" t="shared" si="1" ref="L4:L20">K4*D4</f>
        <v>20477.4515754</v>
      </c>
      <c r="M4" s="83">
        <v>196</v>
      </c>
      <c r="N4" s="84">
        <f aca="true" t="shared" si="2" ref="N4:N20">M4*D4</f>
        <v>20688.5593236</v>
      </c>
      <c r="O4" s="83">
        <v>192</v>
      </c>
      <c r="P4" s="84">
        <v>20266.35</v>
      </c>
      <c r="Q4" s="83">
        <v>198</v>
      </c>
      <c r="R4" s="85">
        <f aca="true" t="shared" si="3" ref="R4:R18">Q4*D4</f>
        <v>20899.6670718</v>
      </c>
      <c r="S4" s="76" t="s">
        <v>2</v>
      </c>
      <c r="T4" s="77" t="s">
        <v>25</v>
      </c>
      <c r="U4" s="83">
        <v>201</v>
      </c>
      <c r="V4" s="84">
        <f aca="true" t="shared" si="4" ref="V4:V20">U4*D4</f>
        <v>21216.3286941</v>
      </c>
      <c r="W4" s="83">
        <v>194</v>
      </c>
      <c r="X4" s="86">
        <f>W4*D4</f>
        <v>20477.4515754</v>
      </c>
      <c r="Y4" s="83">
        <v>198</v>
      </c>
      <c r="Z4" s="84">
        <f aca="true" t="shared" si="5" ref="Z4:Z18">Y4*D4</f>
        <v>20899.6670718</v>
      </c>
      <c r="AA4" s="83">
        <v>194</v>
      </c>
      <c r="AB4" s="84">
        <f>AA4*D4</f>
        <v>20477.4515754</v>
      </c>
      <c r="AC4" s="83">
        <v>202</v>
      </c>
      <c r="AD4" s="85">
        <f aca="true" t="shared" si="6" ref="AD4:AD21">AC4*D4</f>
        <v>21321.8825682</v>
      </c>
      <c r="AE4" s="83">
        <f>E4+G4+I4+K4+M4+O4+Q4+U4+W4+Y4+AA4+AC4</f>
        <v>2313</v>
      </c>
      <c r="AF4" s="87">
        <v>244146.12</v>
      </c>
    </row>
    <row r="5" spans="1:32" s="88" customFormat="1" ht="41.25" customHeight="1">
      <c r="A5" s="75" t="s">
        <v>15</v>
      </c>
      <c r="B5" s="89" t="s">
        <v>14</v>
      </c>
      <c r="C5" s="78" t="s">
        <v>26</v>
      </c>
      <c r="D5" s="78">
        <v>105.5538741</v>
      </c>
      <c r="E5" s="79">
        <v>138</v>
      </c>
      <c r="F5" s="80">
        <v>14566.44</v>
      </c>
      <c r="G5" s="79">
        <v>144</v>
      </c>
      <c r="H5" s="81">
        <f t="shared" si="0"/>
        <v>15199.7578704</v>
      </c>
      <c r="I5" s="79">
        <v>156</v>
      </c>
      <c r="J5" s="81">
        <f aca="true" t="shared" si="7" ref="J5:J20">I5*D5</f>
        <v>16466.4043596</v>
      </c>
      <c r="K5" s="79">
        <v>156</v>
      </c>
      <c r="L5" s="82">
        <f t="shared" si="1"/>
        <v>16466.4043596</v>
      </c>
      <c r="M5" s="83">
        <v>140</v>
      </c>
      <c r="N5" s="84">
        <f t="shared" si="2"/>
        <v>14777.542374</v>
      </c>
      <c r="O5" s="83">
        <v>148</v>
      </c>
      <c r="P5" s="84">
        <f aca="true" t="shared" si="8" ref="P5:P20">O5*D5</f>
        <v>15621.9733668</v>
      </c>
      <c r="Q5" s="83">
        <v>162</v>
      </c>
      <c r="R5" s="85">
        <f t="shared" si="3"/>
        <v>17099.7276042</v>
      </c>
      <c r="S5" s="89" t="s">
        <v>14</v>
      </c>
      <c r="T5" s="78" t="s">
        <v>26</v>
      </c>
      <c r="U5" s="83">
        <v>152</v>
      </c>
      <c r="V5" s="84">
        <f t="shared" si="4"/>
        <v>16044.188863200001</v>
      </c>
      <c r="W5" s="83">
        <v>156</v>
      </c>
      <c r="X5" s="86">
        <f>W5*D5</f>
        <v>16466.4043596</v>
      </c>
      <c r="Y5" s="83">
        <v>148</v>
      </c>
      <c r="Z5" s="84">
        <f t="shared" si="5"/>
        <v>15621.9733668</v>
      </c>
      <c r="AA5" s="83">
        <v>156</v>
      </c>
      <c r="AB5" s="84">
        <f>AA5*D5</f>
        <v>16466.4043596</v>
      </c>
      <c r="AC5" s="83">
        <v>150</v>
      </c>
      <c r="AD5" s="85">
        <f t="shared" si="6"/>
        <v>15833.081115</v>
      </c>
      <c r="AE5" s="83">
        <f aca="true" t="shared" si="9" ref="AE5:AE20">E5+G5+I5+K5+M5+O5+Q5+U5+W5+Y5+AA5+AC5</f>
        <v>1806</v>
      </c>
      <c r="AF5" s="87">
        <v>190630.28</v>
      </c>
    </row>
    <row r="6" spans="1:32" s="88" customFormat="1" ht="30.75" customHeight="1">
      <c r="A6" s="75" t="s">
        <v>17</v>
      </c>
      <c r="B6" s="76" t="s">
        <v>71</v>
      </c>
      <c r="C6" s="78" t="s">
        <v>24</v>
      </c>
      <c r="D6" s="78">
        <v>105.5538741</v>
      </c>
      <c r="E6" s="79">
        <v>92</v>
      </c>
      <c r="F6" s="80">
        <f aca="true" t="shared" si="10" ref="F6:F20">E6*D6</f>
        <v>9710.956417200001</v>
      </c>
      <c r="G6" s="79">
        <v>96</v>
      </c>
      <c r="H6" s="81">
        <f t="shared" si="0"/>
        <v>10133.1719136</v>
      </c>
      <c r="I6" s="79">
        <v>104</v>
      </c>
      <c r="J6" s="81">
        <f t="shared" si="7"/>
        <v>10977.6029064</v>
      </c>
      <c r="K6" s="79">
        <v>104</v>
      </c>
      <c r="L6" s="82">
        <f t="shared" si="1"/>
        <v>10977.6029064</v>
      </c>
      <c r="M6" s="83">
        <v>88</v>
      </c>
      <c r="N6" s="84">
        <f t="shared" si="2"/>
        <v>9288.7409208</v>
      </c>
      <c r="O6" s="83">
        <v>96</v>
      </c>
      <c r="P6" s="84">
        <f t="shared" si="8"/>
        <v>10133.1719136</v>
      </c>
      <c r="Q6" s="83">
        <v>108</v>
      </c>
      <c r="R6" s="85">
        <f t="shared" si="3"/>
        <v>11399.8184028</v>
      </c>
      <c r="S6" s="76" t="s">
        <v>71</v>
      </c>
      <c r="T6" s="78" t="s">
        <v>24</v>
      </c>
      <c r="U6" s="83">
        <v>96</v>
      </c>
      <c r="V6" s="84">
        <f t="shared" si="4"/>
        <v>10133.1719136</v>
      </c>
      <c r="W6" s="83">
        <v>104</v>
      </c>
      <c r="X6" s="86">
        <f>W6*D6</f>
        <v>10977.6029064</v>
      </c>
      <c r="Y6" s="83">
        <v>96</v>
      </c>
      <c r="Z6" s="84">
        <f t="shared" si="5"/>
        <v>10133.1719136</v>
      </c>
      <c r="AA6" s="83">
        <v>104</v>
      </c>
      <c r="AB6" s="84">
        <f>AA6*D6</f>
        <v>10977.6029064</v>
      </c>
      <c r="AC6" s="83">
        <v>100</v>
      </c>
      <c r="AD6" s="85">
        <f t="shared" si="6"/>
        <v>10555.38741</v>
      </c>
      <c r="AE6" s="83">
        <f t="shared" si="9"/>
        <v>1188</v>
      </c>
      <c r="AF6" s="87">
        <v>125397.99</v>
      </c>
    </row>
    <row r="7" spans="1:32" s="88" customFormat="1" ht="29.25" customHeight="1">
      <c r="A7" s="75" t="s">
        <v>18</v>
      </c>
      <c r="B7" s="76" t="s">
        <v>7</v>
      </c>
      <c r="C7" s="78" t="s">
        <v>26</v>
      </c>
      <c r="D7" s="78">
        <v>105.5538741</v>
      </c>
      <c r="E7" s="79">
        <v>170</v>
      </c>
      <c r="F7" s="80">
        <f t="shared" si="10"/>
        <v>17944.158597</v>
      </c>
      <c r="G7" s="79">
        <v>160</v>
      </c>
      <c r="H7" s="81">
        <f t="shared" si="0"/>
        <v>16888.619856</v>
      </c>
      <c r="I7" s="79">
        <v>176</v>
      </c>
      <c r="J7" s="81">
        <f t="shared" si="7"/>
        <v>18577.4818416</v>
      </c>
      <c r="K7" s="79">
        <v>216</v>
      </c>
      <c r="L7" s="82">
        <f t="shared" si="1"/>
        <v>22799.6368056</v>
      </c>
      <c r="M7" s="83">
        <v>220</v>
      </c>
      <c r="N7" s="84">
        <f t="shared" si="2"/>
        <v>23221.852302</v>
      </c>
      <c r="O7" s="83">
        <v>216</v>
      </c>
      <c r="P7" s="84">
        <f t="shared" si="8"/>
        <v>22799.6368056</v>
      </c>
      <c r="Q7" s="83">
        <v>222</v>
      </c>
      <c r="R7" s="85">
        <f t="shared" si="3"/>
        <v>23432.9600502</v>
      </c>
      <c r="S7" s="76" t="s">
        <v>7</v>
      </c>
      <c r="T7" s="78" t="s">
        <v>26</v>
      </c>
      <c r="U7" s="83">
        <v>230</v>
      </c>
      <c r="V7" s="84">
        <f t="shared" si="4"/>
        <v>24277.391043</v>
      </c>
      <c r="W7" s="83">
        <v>216</v>
      </c>
      <c r="X7" s="86">
        <f>W7*D7</f>
        <v>22799.6368056</v>
      </c>
      <c r="Y7" s="83">
        <v>220</v>
      </c>
      <c r="Z7" s="84">
        <f t="shared" si="5"/>
        <v>23221.852302</v>
      </c>
      <c r="AA7" s="83">
        <v>172</v>
      </c>
      <c r="AB7" s="84">
        <f>AA7*D7</f>
        <v>18155.2663452</v>
      </c>
      <c r="AC7" s="83">
        <v>174</v>
      </c>
      <c r="AD7" s="85">
        <f t="shared" si="6"/>
        <v>18366.3740934</v>
      </c>
      <c r="AE7" s="83">
        <f t="shared" si="9"/>
        <v>2392</v>
      </c>
      <c r="AF7" s="87">
        <v>252484.87</v>
      </c>
    </row>
    <row r="8" spans="1:32" s="88" customFormat="1" ht="30.75" customHeight="1">
      <c r="A8" s="75" t="s">
        <v>19</v>
      </c>
      <c r="B8" s="89" t="s">
        <v>10</v>
      </c>
      <c r="C8" s="90" t="s">
        <v>67</v>
      </c>
      <c r="D8" s="78">
        <v>105.5538741</v>
      </c>
      <c r="E8" s="79">
        <v>92</v>
      </c>
      <c r="F8" s="80">
        <f t="shared" si="10"/>
        <v>9710.956417200001</v>
      </c>
      <c r="G8" s="79">
        <v>96</v>
      </c>
      <c r="H8" s="81">
        <f t="shared" si="0"/>
        <v>10133.1719136</v>
      </c>
      <c r="I8" s="79">
        <v>104</v>
      </c>
      <c r="J8" s="81">
        <f t="shared" si="7"/>
        <v>10977.6029064</v>
      </c>
      <c r="K8" s="79">
        <v>104</v>
      </c>
      <c r="L8" s="82">
        <f t="shared" si="1"/>
        <v>10977.6029064</v>
      </c>
      <c r="M8" s="83">
        <v>88</v>
      </c>
      <c r="N8" s="84">
        <f t="shared" si="2"/>
        <v>9288.7409208</v>
      </c>
      <c r="O8" s="83">
        <v>96</v>
      </c>
      <c r="P8" s="84">
        <f t="shared" si="8"/>
        <v>10133.1719136</v>
      </c>
      <c r="Q8" s="83">
        <v>108</v>
      </c>
      <c r="R8" s="85">
        <f t="shared" si="3"/>
        <v>11399.8184028</v>
      </c>
      <c r="S8" s="89" t="s">
        <v>10</v>
      </c>
      <c r="T8" s="90" t="s">
        <v>67</v>
      </c>
      <c r="U8" s="83">
        <v>96</v>
      </c>
      <c r="V8" s="84">
        <f t="shared" si="4"/>
        <v>10133.1719136</v>
      </c>
      <c r="W8" s="83">
        <v>104</v>
      </c>
      <c r="X8" s="86">
        <f>W8*D8</f>
        <v>10977.6029064</v>
      </c>
      <c r="Y8" s="83">
        <v>96</v>
      </c>
      <c r="Z8" s="84">
        <f t="shared" si="5"/>
        <v>10133.1719136</v>
      </c>
      <c r="AA8" s="83">
        <v>104</v>
      </c>
      <c r="AB8" s="84">
        <f>AA8*D8</f>
        <v>10977.6029064</v>
      </c>
      <c r="AC8" s="83">
        <v>100</v>
      </c>
      <c r="AD8" s="85">
        <f t="shared" si="6"/>
        <v>10555.38741</v>
      </c>
      <c r="AE8" s="83">
        <f t="shared" si="9"/>
        <v>1188</v>
      </c>
      <c r="AF8" s="87">
        <v>125397.99</v>
      </c>
    </row>
    <row r="9" spans="1:32" s="88" customFormat="1" ht="30.75" customHeight="1">
      <c r="A9" s="75" t="s">
        <v>20</v>
      </c>
      <c r="B9" s="89" t="s">
        <v>11</v>
      </c>
      <c r="C9" s="114" t="s">
        <v>103</v>
      </c>
      <c r="D9" s="78">
        <v>105.5538741</v>
      </c>
      <c r="E9" s="79">
        <v>124</v>
      </c>
      <c r="F9" s="80">
        <f t="shared" si="10"/>
        <v>13088.6803884</v>
      </c>
      <c r="G9" s="79">
        <v>112</v>
      </c>
      <c r="H9" s="81">
        <f t="shared" si="0"/>
        <v>11822.0338992</v>
      </c>
      <c r="I9" s="79">
        <v>124</v>
      </c>
      <c r="J9" s="81">
        <f t="shared" si="7"/>
        <v>13088.6803884</v>
      </c>
      <c r="K9" s="79">
        <v>120</v>
      </c>
      <c r="L9" s="82">
        <v>12666.47</v>
      </c>
      <c r="M9" s="83">
        <v>124</v>
      </c>
      <c r="N9" s="84">
        <f t="shared" si="2"/>
        <v>13088.6803884</v>
      </c>
      <c r="O9" s="83">
        <v>120</v>
      </c>
      <c r="P9" s="84">
        <v>12666.47</v>
      </c>
      <c r="Q9" s="83">
        <v>124</v>
      </c>
      <c r="R9" s="85">
        <f t="shared" si="3"/>
        <v>13088.6803884</v>
      </c>
      <c r="S9" s="89" t="s">
        <v>11</v>
      </c>
      <c r="T9" s="78" t="s">
        <v>24</v>
      </c>
      <c r="U9" s="83">
        <v>124</v>
      </c>
      <c r="V9" s="84">
        <f t="shared" si="4"/>
        <v>13088.6803884</v>
      </c>
      <c r="W9" s="83">
        <v>120</v>
      </c>
      <c r="X9" s="86">
        <v>12666.47</v>
      </c>
      <c r="Y9" s="83">
        <v>124</v>
      </c>
      <c r="Z9" s="84">
        <f t="shared" si="5"/>
        <v>13088.6803884</v>
      </c>
      <c r="AA9" s="83">
        <v>120</v>
      </c>
      <c r="AB9" s="84">
        <v>12666.47</v>
      </c>
      <c r="AC9" s="83">
        <v>124</v>
      </c>
      <c r="AD9" s="85">
        <f t="shared" si="6"/>
        <v>13088.6803884</v>
      </c>
      <c r="AE9" s="83">
        <f t="shared" si="9"/>
        <v>1460</v>
      </c>
      <c r="AF9" s="87">
        <v>154108.67</v>
      </c>
    </row>
    <row r="10" spans="1:32" s="88" customFormat="1" ht="30.75" customHeight="1">
      <c r="A10" s="75" t="s">
        <v>21</v>
      </c>
      <c r="B10" s="89" t="s">
        <v>12</v>
      </c>
      <c r="C10" s="78" t="s">
        <v>24</v>
      </c>
      <c r="D10" s="78">
        <v>105.5538741</v>
      </c>
      <c r="E10" s="79">
        <v>124</v>
      </c>
      <c r="F10" s="80">
        <f t="shared" si="10"/>
        <v>13088.6803884</v>
      </c>
      <c r="G10" s="79">
        <v>112</v>
      </c>
      <c r="H10" s="81">
        <f t="shared" si="0"/>
        <v>11822.0338992</v>
      </c>
      <c r="I10" s="79">
        <v>124</v>
      </c>
      <c r="J10" s="81">
        <f t="shared" si="7"/>
        <v>13088.6803884</v>
      </c>
      <c r="K10" s="79">
        <v>120</v>
      </c>
      <c r="L10" s="82">
        <v>12666.47</v>
      </c>
      <c r="M10" s="83">
        <v>124</v>
      </c>
      <c r="N10" s="84">
        <f t="shared" si="2"/>
        <v>13088.6803884</v>
      </c>
      <c r="O10" s="83">
        <v>120</v>
      </c>
      <c r="P10" s="84">
        <v>12666.47</v>
      </c>
      <c r="Q10" s="83">
        <v>124</v>
      </c>
      <c r="R10" s="85">
        <f t="shared" si="3"/>
        <v>13088.6803884</v>
      </c>
      <c r="S10" s="89" t="s">
        <v>12</v>
      </c>
      <c r="T10" s="78" t="s">
        <v>24</v>
      </c>
      <c r="U10" s="83">
        <v>124</v>
      </c>
      <c r="V10" s="84">
        <f t="shared" si="4"/>
        <v>13088.6803884</v>
      </c>
      <c r="W10" s="83">
        <v>120</v>
      </c>
      <c r="X10" s="86">
        <v>12666.47</v>
      </c>
      <c r="Y10" s="83">
        <v>124</v>
      </c>
      <c r="Z10" s="84">
        <f t="shared" si="5"/>
        <v>13088.6803884</v>
      </c>
      <c r="AA10" s="83">
        <v>120</v>
      </c>
      <c r="AB10" s="84">
        <v>12666.47</v>
      </c>
      <c r="AC10" s="83">
        <v>124</v>
      </c>
      <c r="AD10" s="85">
        <f t="shared" si="6"/>
        <v>13088.6803884</v>
      </c>
      <c r="AE10" s="83">
        <f t="shared" si="9"/>
        <v>1460</v>
      </c>
      <c r="AF10" s="87">
        <v>154108.67</v>
      </c>
    </row>
    <row r="11" spans="1:32" s="88" customFormat="1" ht="30.75" customHeight="1">
      <c r="A11" s="75" t="s">
        <v>22</v>
      </c>
      <c r="B11" s="76" t="s">
        <v>3</v>
      </c>
      <c r="C11" s="90" t="s">
        <v>47</v>
      </c>
      <c r="D11" s="78">
        <v>105.5538741</v>
      </c>
      <c r="E11" s="79">
        <v>84</v>
      </c>
      <c r="F11" s="80">
        <f t="shared" si="10"/>
        <v>8866.5254244</v>
      </c>
      <c r="G11" s="79">
        <v>76</v>
      </c>
      <c r="H11" s="81">
        <f t="shared" si="0"/>
        <v>8022.0944316000005</v>
      </c>
      <c r="I11" s="79">
        <v>82</v>
      </c>
      <c r="J11" s="81">
        <f t="shared" si="7"/>
        <v>8655.4176762</v>
      </c>
      <c r="K11" s="79">
        <v>82</v>
      </c>
      <c r="L11" s="82">
        <f t="shared" si="1"/>
        <v>8655.4176762</v>
      </c>
      <c r="M11" s="83">
        <v>70</v>
      </c>
      <c r="N11" s="84">
        <f t="shared" si="2"/>
        <v>7388.771187</v>
      </c>
      <c r="O11" s="83">
        <v>76</v>
      </c>
      <c r="P11" s="84">
        <f t="shared" si="8"/>
        <v>8022.0944316000005</v>
      </c>
      <c r="Q11" s="83">
        <v>86</v>
      </c>
      <c r="R11" s="85">
        <f t="shared" si="3"/>
        <v>9077.6331726</v>
      </c>
      <c r="S11" s="76" t="s">
        <v>3</v>
      </c>
      <c r="T11" s="90" t="s">
        <v>47</v>
      </c>
      <c r="U11" s="83">
        <v>75</v>
      </c>
      <c r="V11" s="84">
        <f t="shared" si="4"/>
        <v>7916.5405575</v>
      </c>
      <c r="W11" s="83">
        <v>82</v>
      </c>
      <c r="X11" s="86">
        <f aca="true" t="shared" si="11" ref="X11:X16">W11*D11</f>
        <v>8655.4176762</v>
      </c>
      <c r="Y11" s="83">
        <v>76</v>
      </c>
      <c r="Z11" s="84">
        <f t="shared" si="5"/>
        <v>8022.0944316000005</v>
      </c>
      <c r="AA11" s="83">
        <v>82</v>
      </c>
      <c r="AB11" s="84">
        <f aca="true" t="shared" si="12" ref="AB11:AB20">AA11*D11</f>
        <v>8655.4176762</v>
      </c>
      <c r="AC11" s="83">
        <v>78</v>
      </c>
      <c r="AD11" s="85">
        <f t="shared" si="6"/>
        <v>8233.2021798</v>
      </c>
      <c r="AE11" s="83">
        <f t="shared" si="9"/>
        <v>949</v>
      </c>
      <c r="AF11" s="87">
        <v>100170.61</v>
      </c>
    </row>
    <row r="12" spans="1:32" s="88" customFormat="1" ht="36.75" customHeight="1">
      <c r="A12" s="75">
        <v>9</v>
      </c>
      <c r="B12" s="76" t="s">
        <v>68</v>
      </c>
      <c r="C12" s="78" t="s">
        <v>24</v>
      </c>
      <c r="D12" s="78">
        <v>105.5538741</v>
      </c>
      <c r="E12" s="79">
        <v>186</v>
      </c>
      <c r="F12" s="80">
        <f t="shared" si="10"/>
        <v>19633.020582600002</v>
      </c>
      <c r="G12" s="79">
        <v>168</v>
      </c>
      <c r="H12" s="81">
        <f t="shared" si="0"/>
        <v>17733.0508488</v>
      </c>
      <c r="I12" s="79">
        <v>186</v>
      </c>
      <c r="J12" s="81">
        <f t="shared" si="7"/>
        <v>19633.020582600002</v>
      </c>
      <c r="K12" s="79">
        <v>180</v>
      </c>
      <c r="L12" s="82">
        <f t="shared" si="1"/>
        <v>18999.697338</v>
      </c>
      <c r="M12" s="83">
        <v>186</v>
      </c>
      <c r="N12" s="84">
        <f t="shared" si="2"/>
        <v>19633.020582600002</v>
      </c>
      <c r="O12" s="83">
        <v>180</v>
      </c>
      <c r="P12" s="84">
        <f t="shared" si="8"/>
        <v>18999.697338</v>
      </c>
      <c r="Q12" s="83">
        <v>186</v>
      </c>
      <c r="R12" s="85">
        <f t="shared" si="3"/>
        <v>19633.020582600002</v>
      </c>
      <c r="S12" s="76" t="s">
        <v>68</v>
      </c>
      <c r="T12" s="78" t="s">
        <v>24</v>
      </c>
      <c r="U12" s="83">
        <v>186</v>
      </c>
      <c r="V12" s="84">
        <f t="shared" si="4"/>
        <v>19633.020582600002</v>
      </c>
      <c r="W12" s="83">
        <v>180</v>
      </c>
      <c r="X12" s="86">
        <f t="shared" si="11"/>
        <v>18999.697338</v>
      </c>
      <c r="Y12" s="83">
        <v>186</v>
      </c>
      <c r="Z12" s="84">
        <f t="shared" si="5"/>
        <v>19633.020582600002</v>
      </c>
      <c r="AA12" s="83">
        <v>180</v>
      </c>
      <c r="AB12" s="84">
        <f t="shared" si="12"/>
        <v>18999.697338</v>
      </c>
      <c r="AC12" s="83">
        <v>186</v>
      </c>
      <c r="AD12" s="85">
        <f t="shared" si="6"/>
        <v>19633.020582600002</v>
      </c>
      <c r="AE12" s="83">
        <f t="shared" si="9"/>
        <v>2190</v>
      </c>
      <c r="AF12" s="87">
        <v>231162.99</v>
      </c>
    </row>
    <row r="13" spans="1:32" s="88" customFormat="1" ht="35.25" customHeight="1">
      <c r="A13" s="75">
        <v>10</v>
      </c>
      <c r="B13" s="76" t="s">
        <v>46</v>
      </c>
      <c r="C13" s="90" t="s">
        <v>47</v>
      </c>
      <c r="D13" s="78">
        <v>105.5538741</v>
      </c>
      <c r="E13" s="79">
        <v>32</v>
      </c>
      <c r="F13" s="80">
        <f t="shared" si="10"/>
        <v>3377.7239712</v>
      </c>
      <c r="G13" s="79">
        <v>48</v>
      </c>
      <c r="H13" s="81">
        <f t="shared" si="0"/>
        <v>5066.5859568</v>
      </c>
      <c r="I13" s="79">
        <v>54</v>
      </c>
      <c r="J13" s="81">
        <f t="shared" si="7"/>
        <v>5699.9092014</v>
      </c>
      <c r="K13" s="79">
        <v>52</v>
      </c>
      <c r="L13" s="82">
        <f t="shared" si="1"/>
        <v>5488.8014532</v>
      </c>
      <c r="M13" s="83">
        <v>54</v>
      </c>
      <c r="N13" s="84">
        <f t="shared" si="2"/>
        <v>5699.9092014</v>
      </c>
      <c r="O13" s="83">
        <v>52</v>
      </c>
      <c r="P13" s="84">
        <f t="shared" si="8"/>
        <v>5488.8014532</v>
      </c>
      <c r="Q13" s="83">
        <v>52</v>
      </c>
      <c r="R13" s="85">
        <f t="shared" si="3"/>
        <v>5488.8014532</v>
      </c>
      <c r="S13" s="76" t="s">
        <v>46</v>
      </c>
      <c r="T13" s="90" t="s">
        <v>47</v>
      </c>
      <c r="U13" s="83">
        <v>56</v>
      </c>
      <c r="V13" s="84">
        <f t="shared" si="4"/>
        <v>5911.0169496</v>
      </c>
      <c r="W13" s="83">
        <v>52</v>
      </c>
      <c r="X13" s="86">
        <f t="shared" si="11"/>
        <v>5488.8014532</v>
      </c>
      <c r="Y13" s="83">
        <v>54</v>
      </c>
      <c r="Z13" s="84">
        <f t="shared" si="5"/>
        <v>5699.9092014</v>
      </c>
      <c r="AA13" s="83">
        <v>52</v>
      </c>
      <c r="AB13" s="84">
        <f t="shared" si="12"/>
        <v>5488.8014532</v>
      </c>
      <c r="AC13" s="83">
        <v>56</v>
      </c>
      <c r="AD13" s="85">
        <f t="shared" si="6"/>
        <v>5911.0169496</v>
      </c>
      <c r="AE13" s="83">
        <f t="shared" si="9"/>
        <v>614</v>
      </c>
      <c r="AF13" s="87">
        <v>64810.08</v>
      </c>
    </row>
    <row r="14" spans="1:32" s="88" customFormat="1" ht="35.25" customHeight="1">
      <c r="A14" s="75">
        <v>11</v>
      </c>
      <c r="B14" s="76" t="s">
        <v>69</v>
      </c>
      <c r="C14" s="90" t="s">
        <v>67</v>
      </c>
      <c r="D14" s="78">
        <v>105.5538741</v>
      </c>
      <c r="E14" s="79">
        <v>78</v>
      </c>
      <c r="F14" s="80">
        <f t="shared" si="10"/>
        <v>8233.2021798</v>
      </c>
      <c r="G14" s="79">
        <v>96</v>
      </c>
      <c r="H14" s="81">
        <f t="shared" si="0"/>
        <v>10133.1719136</v>
      </c>
      <c r="I14" s="79">
        <v>106</v>
      </c>
      <c r="J14" s="81">
        <f t="shared" si="7"/>
        <v>11188.7106546</v>
      </c>
      <c r="K14" s="79">
        <v>104</v>
      </c>
      <c r="L14" s="82">
        <f t="shared" si="1"/>
        <v>10977.6029064</v>
      </c>
      <c r="M14" s="83">
        <v>98</v>
      </c>
      <c r="N14" s="84">
        <f t="shared" si="2"/>
        <v>10344.2796618</v>
      </c>
      <c r="O14" s="83">
        <v>100</v>
      </c>
      <c r="P14" s="84">
        <f t="shared" si="8"/>
        <v>10555.38741</v>
      </c>
      <c r="Q14" s="83">
        <v>106</v>
      </c>
      <c r="R14" s="85">
        <f t="shared" si="3"/>
        <v>11188.7106546</v>
      </c>
      <c r="S14" s="76" t="s">
        <v>69</v>
      </c>
      <c r="T14" s="90" t="s">
        <v>67</v>
      </c>
      <c r="U14" s="83">
        <v>104</v>
      </c>
      <c r="V14" s="84">
        <f t="shared" si="4"/>
        <v>10977.6029064</v>
      </c>
      <c r="W14" s="83">
        <v>104</v>
      </c>
      <c r="X14" s="86">
        <f t="shared" si="11"/>
        <v>10977.6029064</v>
      </c>
      <c r="Y14" s="83">
        <v>102</v>
      </c>
      <c r="Z14" s="84">
        <f t="shared" si="5"/>
        <v>10766.4951582</v>
      </c>
      <c r="AA14" s="83">
        <v>104</v>
      </c>
      <c r="AB14" s="84">
        <f t="shared" si="12"/>
        <v>10977.6029064</v>
      </c>
      <c r="AC14" s="83">
        <v>106</v>
      </c>
      <c r="AD14" s="85">
        <f t="shared" si="6"/>
        <v>11188.7106546</v>
      </c>
      <c r="AE14" s="83">
        <f t="shared" si="9"/>
        <v>1208</v>
      </c>
      <c r="AF14" s="87">
        <v>127509.07</v>
      </c>
    </row>
    <row r="15" spans="1:32" s="88" customFormat="1" ht="27" customHeight="1">
      <c r="A15" s="75">
        <v>12</v>
      </c>
      <c r="B15" s="76" t="s">
        <v>4</v>
      </c>
      <c r="C15" s="77" t="s">
        <v>25</v>
      </c>
      <c r="D15" s="78">
        <v>105.5538741</v>
      </c>
      <c r="E15" s="79">
        <v>92</v>
      </c>
      <c r="F15" s="80">
        <f t="shared" si="10"/>
        <v>9710.956417200001</v>
      </c>
      <c r="G15" s="79">
        <v>96</v>
      </c>
      <c r="H15" s="81">
        <f t="shared" si="0"/>
        <v>10133.1719136</v>
      </c>
      <c r="I15" s="79">
        <v>104</v>
      </c>
      <c r="J15" s="81">
        <f t="shared" si="7"/>
        <v>10977.6029064</v>
      </c>
      <c r="K15" s="79">
        <v>156</v>
      </c>
      <c r="L15" s="82">
        <f t="shared" si="1"/>
        <v>16466.4043596</v>
      </c>
      <c r="M15" s="83">
        <v>144</v>
      </c>
      <c r="N15" s="84">
        <f t="shared" si="2"/>
        <v>15199.7578704</v>
      </c>
      <c r="O15" s="83">
        <v>150</v>
      </c>
      <c r="P15" s="84">
        <f t="shared" si="8"/>
        <v>15833.081115</v>
      </c>
      <c r="Q15" s="83">
        <v>162</v>
      </c>
      <c r="R15" s="85">
        <f t="shared" si="3"/>
        <v>17099.7276042</v>
      </c>
      <c r="S15" s="76" t="s">
        <v>4</v>
      </c>
      <c r="T15" s="77" t="s">
        <v>25</v>
      </c>
      <c r="U15" s="83">
        <v>156</v>
      </c>
      <c r="V15" s="84">
        <f t="shared" si="4"/>
        <v>16466.4043596</v>
      </c>
      <c r="W15" s="83">
        <v>156</v>
      </c>
      <c r="X15" s="86">
        <f t="shared" si="11"/>
        <v>16466.4043596</v>
      </c>
      <c r="Y15" s="83">
        <v>150</v>
      </c>
      <c r="Z15" s="84">
        <f t="shared" si="5"/>
        <v>15833.081115</v>
      </c>
      <c r="AA15" s="83">
        <v>104</v>
      </c>
      <c r="AB15" s="84">
        <f t="shared" si="12"/>
        <v>10977.6029064</v>
      </c>
      <c r="AC15" s="83">
        <v>100</v>
      </c>
      <c r="AD15" s="85">
        <f t="shared" si="6"/>
        <v>10555.38741</v>
      </c>
      <c r="AE15" s="83">
        <f t="shared" si="9"/>
        <v>1570</v>
      </c>
      <c r="AF15" s="87">
        <v>165719.57</v>
      </c>
    </row>
    <row r="16" spans="1:32" s="88" customFormat="1" ht="29.25" customHeight="1">
      <c r="A16" s="75">
        <v>13</v>
      </c>
      <c r="B16" s="89" t="s">
        <v>5</v>
      </c>
      <c r="C16" s="114" t="s">
        <v>103</v>
      </c>
      <c r="D16" s="78">
        <v>105.5538741</v>
      </c>
      <c r="E16" s="79">
        <v>16</v>
      </c>
      <c r="F16" s="80">
        <f t="shared" si="10"/>
        <v>1688.8619856</v>
      </c>
      <c r="G16" s="79">
        <v>8</v>
      </c>
      <c r="H16" s="81">
        <f t="shared" si="0"/>
        <v>844.4309928</v>
      </c>
      <c r="I16" s="79">
        <v>10</v>
      </c>
      <c r="J16" s="81">
        <f t="shared" si="7"/>
        <v>1055.538741</v>
      </c>
      <c r="K16" s="79">
        <v>8</v>
      </c>
      <c r="L16" s="82">
        <f t="shared" si="1"/>
        <v>844.4309928</v>
      </c>
      <c r="M16" s="83">
        <v>18</v>
      </c>
      <c r="N16" s="84">
        <f t="shared" si="2"/>
        <v>1899.9697338</v>
      </c>
      <c r="O16" s="83">
        <v>12</v>
      </c>
      <c r="P16" s="84">
        <f t="shared" si="8"/>
        <v>1266.6464892</v>
      </c>
      <c r="Q16" s="83">
        <v>8</v>
      </c>
      <c r="R16" s="85">
        <f t="shared" si="3"/>
        <v>844.4309928</v>
      </c>
      <c r="S16" s="89" t="s">
        <v>5</v>
      </c>
      <c r="T16" s="78" t="s">
        <v>24</v>
      </c>
      <c r="U16" s="83">
        <v>14</v>
      </c>
      <c r="V16" s="84">
        <f t="shared" si="4"/>
        <v>1477.7542374</v>
      </c>
      <c r="W16" s="83">
        <v>8</v>
      </c>
      <c r="X16" s="86">
        <f t="shared" si="11"/>
        <v>844.4309928</v>
      </c>
      <c r="Y16" s="83">
        <v>14</v>
      </c>
      <c r="Z16" s="84">
        <f t="shared" si="5"/>
        <v>1477.7542374</v>
      </c>
      <c r="AA16" s="83">
        <v>8</v>
      </c>
      <c r="AB16" s="84">
        <f t="shared" si="12"/>
        <v>844.4309928</v>
      </c>
      <c r="AC16" s="83">
        <v>12</v>
      </c>
      <c r="AD16" s="85">
        <f t="shared" si="6"/>
        <v>1266.6464892</v>
      </c>
      <c r="AE16" s="83">
        <f t="shared" si="9"/>
        <v>136</v>
      </c>
      <c r="AF16" s="87">
        <v>14355.32</v>
      </c>
    </row>
    <row r="17" spans="1:32" s="88" customFormat="1" ht="35.25" customHeight="1">
      <c r="A17" s="91">
        <v>14</v>
      </c>
      <c r="B17" s="89" t="s">
        <v>13</v>
      </c>
      <c r="C17" s="77" t="s">
        <v>25</v>
      </c>
      <c r="D17" s="78">
        <v>105.5538741</v>
      </c>
      <c r="E17" s="79">
        <v>170</v>
      </c>
      <c r="F17" s="80">
        <f t="shared" si="10"/>
        <v>17944.158597</v>
      </c>
      <c r="G17" s="79">
        <v>160</v>
      </c>
      <c r="H17" s="81">
        <f t="shared" si="0"/>
        <v>16888.619856</v>
      </c>
      <c r="I17" s="92">
        <v>176</v>
      </c>
      <c r="J17" s="81">
        <f t="shared" si="7"/>
        <v>18577.4818416</v>
      </c>
      <c r="K17" s="79">
        <v>120</v>
      </c>
      <c r="L17" s="82">
        <v>12666.47</v>
      </c>
      <c r="M17" s="83">
        <v>124</v>
      </c>
      <c r="N17" s="84">
        <f t="shared" si="2"/>
        <v>13088.6803884</v>
      </c>
      <c r="O17" s="83">
        <v>120</v>
      </c>
      <c r="P17" s="84">
        <v>12666.47</v>
      </c>
      <c r="Q17" s="83">
        <v>124</v>
      </c>
      <c r="R17" s="85">
        <f t="shared" si="3"/>
        <v>13088.6803884</v>
      </c>
      <c r="S17" s="89" t="s">
        <v>13</v>
      </c>
      <c r="T17" s="77" t="s">
        <v>25</v>
      </c>
      <c r="U17" s="83">
        <v>124</v>
      </c>
      <c r="V17" s="84">
        <f t="shared" si="4"/>
        <v>13088.6803884</v>
      </c>
      <c r="W17" s="83">
        <v>120</v>
      </c>
      <c r="X17" s="86">
        <v>12666.47</v>
      </c>
      <c r="Y17" s="83">
        <v>124</v>
      </c>
      <c r="Z17" s="84">
        <f t="shared" si="5"/>
        <v>13088.6803884</v>
      </c>
      <c r="AA17" s="83">
        <v>172</v>
      </c>
      <c r="AB17" s="84">
        <f t="shared" si="12"/>
        <v>18155.2663452</v>
      </c>
      <c r="AC17" s="83">
        <v>174</v>
      </c>
      <c r="AD17" s="85">
        <f t="shared" si="6"/>
        <v>18366.3740934</v>
      </c>
      <c r="AE17" s="83">
        <f t="shared" si="9"/>
        <v>1708</v>
      </c>
      <c r="AF17" s="87">
        <v>180286.03</v>
      </c>
    </row>
    <row r="18" spans="1:32" s="88" customFormat="1" ht="37.5" customHeight="1">
      <c r="A18" s="91">
        <v>15</v>
      </c>
      <c r="B18" s="76" t="s">
        <v>70</v>
      </c>
      <c r="C18" s="90" t="s">
        <v>67</v>
      </c>
      <c r="D18" s="78">
        <v>105.5538741</v>
      </c>
      <c r="E18" s="79">
        <v>232</v>
      </c>
      <c r="F18" s="80">
        <f t="shared" si="10"/>
        <v>24488.4987912</v>
      </c>
      <c r="G18" s="79">
        <v>216</v>
      </c>
      <c r="H18" s="81">
        <f t="shared" si="0"/>
        <v>22799.6368056</v>
      </c>
      <c r="I18" s="92">
        <v>238</v>
      </c>
      <c r="J18" s="81">
        <f t="shared" si="7"/>
        <v>25121.8220358</v>
      </c>
      <c r="K18" s="79">
        <v>232</v>
      </c>
      <c r="L18" s="82">
        <f t="shared" si="1"/>
        <v>24488.4987912</v>
      </c>
      <c r="M18" s="83">
        <v>230</v>
      </c>
      <c r="N18" s="84">
        <f t="shared" si="2"/>
        <v>24277.391043</v>
      </c>
      <c r="O18" s="83">
        <v>228</v>
      </c>
      <c r="P18" s="84">
        <f t="shared" si="8"/>
        <v>24066.2832948</v>
      </c>
      <c r="Q18" s="83">
        <v>240</v>
      </c>
      <c r="R18" s="85">
        <f t="shared" si="3"/>
        <v>25332.929784</v>
      </c>
      <c r="S18" s="76" t="s">
        <v>70</v>
      </c>
      <c r="T18" s="90" t="s">
        <v>67</v>
      </c>
      <c r="U18" s="83">
        <v>234</v>
      </c>
      <c r="V18" s="84">
        <f t="shared" si="4"/>
        <v>24699.6065394</v>
      </c>
      <c r="W18" s="83">
        <v>232</v>
      </c>
      <c r="X18" s="86">
        <f>W18*D18</f>
        <v>24488.4987912</v>
      </c>
      <c r="Y18" s="83">
        <v>234</v>
      </c>
      <c r="Z18" s="84">
        <f t="shared" si="5"/>
        <v>24699.6065394</v>
      </c>
      <c r="AA18" s="83">
        <v>232</v>
      </c>
      <c r="AB18" s="84">
        <f t="shared" si="12"/>
        <v>24488.4987912</v>
      </c>
      <c r="AC18" s="83">
        <v>236</v>
      </c>
      <c r="AD18" s="85">
        <f t="shared" si="6"/>
        <v>24910.7142876</v>
      </c>
      <c r="AE18" s="83">
        <f t="shared" si="9"/>
        <v>2784</v>
      </c>
      <c r="AF18" s="87">
        <v>293861.99</v>
      </c>
    </row>
    <row r="19" spans="1:32" s="88" customFormat="1" ht="31.5" customHeight="1">
      <c r="A19" s="91">
        <v>16</v>
      </c>
      <c r="B19" s="93" t="s">
        <v>8</v>
      </c>
      <c r="C19" s="90" t="s">
        <v>47</v>
      </c>
      <c r="D19" s="78">
        <v>105.5538741</v>
      </c>
      <c r="E19" s="79">
        <v>0</v>
      </c>
      <c r="F19" s="80">
        <f t="shared" si="10"/>
        <v>0</v>
      </c>
      <c r="G19" s="92">
        <v>0</v>
      </c>
      <c r="H19" s="81">
        <f t="shared" si="0"/>
        <v>0</v>
      </c>
      <c r="I19" s="92">
        <v>0</v>
      </c>
      <c r="J19" s="81">
        <f t="shared" si="7"/>
        <v>0</v>
      </c>
      <c r="K19" s="79">
        <v>192</v>
      </c>
      <c r="L19" s="82">
        <f t="shared" si="1"/>
        <v>20266.3438272</v>
      </c>
      <c r="M19" s="83">
        <v>192</v>
      </c>
      <c r="N19" s="84">
        <f t="shared" si="2"/>
        <v>20266.3438272</v>
      </c>
      <c r="O19" s="83">
        <v>192</v>
      </c>
      <c r="P19" s="84">
        <f t="shared" si="8"/>
        <v>20266.3438272</v>
      </c>
      <c r="Q19" s="83">
        <v>200</v>
      </c>
      <c r="R19" s="85">
        <v>21110.78</v>
      </c>
      <c r="S19" s="93" t="s">
        <v>8</v>
      </c>
      <c r="T19" s="90" t="s">
        <v>47</v>
      </c>
      <c r="U19" s="83">
        <v>192</v>
      </c>
      <c r="V19" s="84">
        <f t="shared" si="4"/>
        <v>20266.3438272</v>
      </c>
      <c r="W19" s="83">
        <v>192</v>
      </c>
      <c r="X19" s="86">
        <f>W19*D19</f>
        <v>20266.3438272</v>
      </c>
      <c r="Y19" s="83">
        <v>200</v>
      </c>
      <c r="Z19" s="84">
        <v>21110.78</v>
      </c>
      <c r="AA19" s="83">
        <v>0</v>
      </c>
      <c r="AB19" s="84">
        <f t="shared" si="12"/>
        <v>0</v>
      </c>
      <c r="AC19" s="83">
        <v>0</v>
      </c>
      <c r="AD19" s="85">
        <f t="shared" si="6"/>
        <v>0</v>
      </c>
      <c r="AE19" s="83">
        <f t="shared" si="9"/>
        <v>1360</v>
      </c>
      <c r="AF19" s="87">
        <v>143553.26</v>
      </c>
    </row>
    <row r="20" spans="1:32" s="88" customFormat="1" ht="26.25" customHeight="1">
      <c r="A20" s="91">
        <v>17</v>
      </c>
      <c r="B20" s="93" t="s">
        <v>9</v>
      </c>
      <c r="C20" s="94" t="s">
        <v>24</v>
      </c>
      <c r="D20" s="78">
        <v>105.5538741</v>
      </c>
      <c r="E20" s="79">
        <v>0</v>
      </c>
      <c r="F20" s="80">
        <f t="shared" si="10"/>
        <v>0</v>
      </c>
      <c r="G20" s="92">
        <v>0</v>
      </c>
      <c r="H20" s="81">
        <f t="shared" si="0"/>
        <v>0</v>
      </c>
      <c r="I20" s="92">
        <v>0</v>
      </c>
      <c r="J20" s="81">
        <f t="shared" si="7"/>
        <v>0</v>
      </c>
      <c r="K20" s="79">
        <v>288</v>
      </c>
      <c r="L20" s="82">
        <f t="shared" si="1"/>
        <v>30399.5157408</v>
      </c>
      <c r="M20" s="83">
        <v>288</v>
      </c>
      <c r="N20" s="84">
        <f t="shared" si="2"/>
        <v>30399.5157408</v>
      </c>
      <c r="O20" s="83">
        <v>288</v>
      </c>
      <c r="P20" s="84">
        <f t="shared" si="8"/>
        <v>30399.5157408</v>
      </c>
      <c r="Q20" s="83">
        <v>300</v>
      </c>
      <c r="R20" s="85">
        <f>Q20*D20</f>
        <v>31666.16223</v>
      </c>
      <c r="S20" s="93" t="s">
        <v>9</v>
      </c>
      <c r="T20" s="94" t="s">
        <v>24</v>
      </c>
      <c r="U20" s="83">
        <v>288</v>
      </c>
      <c r="V20" s="84">
        <f t="shared" si="4"/>
        <v>30399.5157408</v>
      </c>
      <c r="W20" s="83">
        <v>288</v>
      </c>
      <c r="X20" s="86">
        <f>W20*D20</f>
        <v>30399.5157408</v>
      </c>
      <c r="Y20" s="83">
        <v>300</v>
      </c>
      <c r="Z20" s="84">
        <f>Y20*D20</f>
        <v>31666.16223</v>
      </c>
      <c r="AA20" s="83">
        <v>0</v>
      </c>
      <c r="AB20" s="84">
        <f t="shared" si="12"/>
        <v>0</v>
      </c>
      <c r="AC20" s="83">
        <v>0</v>
      </c>
      <c r="AD20" s="85">
        <f t="shared" si="6"/>
        <v>0</v>
      </c>
      <c r="AE20" s="83">
        <f t="shared" si="9"/>
        <v>2040</v>
      </c>
      <c r="AF20" s="87">
        <v>215329.92</v>
      </c>
    </row>
    <row r="21" spans="1:32" ht="0.75" customHeight="1" hidden="1">
      <c r="A21" s="4"/>
      <c r="B21" s="16"/>
      <c r="C21" s="7"/>
      <c r="D21" s="6">
        <v>71.9043293975</v>
      </c>
      <c r="E21" s="1">
        <f>C21*D21</f>
        <v>0</v>
      </c>
      <c r="F21" s="38"/>
      <c r="G21" s="2"/>
      <c r="H21" s="46"/>
      <c r="I21" s="2"/>
      <c r="J21" s="46">
        <f>I21*D21</f>
        <v>0</v>
      </c>
      <c r="K21" s="1"/>
      <c r="L21" s="14"/>
      <c r="M21" s="13"/>
      <c r="N21" s="15"/>
      <c r="O21" s="13"/>
      <c r="P21" s="12"/>
      <c r="Q21" s="13"/>
      <c r="R21" s="26"/>
      <c r="S21" s="26"/>
      <c r="T21" s="26"/>
      <c r="U21" s="13"/>
      <c r="V21" s="15"/>
      <c r="W21" s="13"/>
      <c r="X21" s="48"/>
      <c r="Y21" s="13"/>
      <c r="Z21" s="15"/>
      <c r="AA21" s="13"/>
      <c r="AB21" s="15"/>
      <c r="AC21" s="13"/>
      <c r="AD21" s="26">
        <f t="shared" si="6"/>
        <v>0</v>
      </c>
      <c r="AE21" s="13"/>
      <c r="AF21" s="45">
        <f>F21+H21+J21+L21+N21+P21+R21+V21+X21+Z21+AB21+AD21</f>
        <v>0</v>
      </c>
    </row>
    <row r="22" spans="1:32" s="20" customFormat="1" ht="16.5" thickBot="1">
      <c r="A22" s="19"/>
      <c r="B22" s="17" t="s">
        <v>6</v>
      </c>
      <c r="C22" s="22"/>
      <c r="D22" s="22"/>
      <c r="E22" s="22">
        <f aca="true" t="shared" si="13" ref="E22:AE22">SUM(E4:E21)</f>
        <v>1794</v>
      </c>
      <c r="F22" s="23">
        <f t="shared" si="13"/>
        <v>189363.6501572</v>
      </c>
      <c r="G22" s="22">
        <f t="shared" si="13"/>
        <v>1768</v>
      </c>
      <c r="H22" s="23">
        <v>186619.24</v>
      </c>
      <c r="I22" s="22">
        <f t="shared" si="13"/>
        <v>1944</v>
      </c>
      <c r="J22" s="23">
        <v>205196.72</v>
      </c>
      <c r="K22" s="22">
        <f t="shared" si="13"/>
        <v>2428</v>
      </c>
      <c r="L22" s="23">
        <v>256284.81</v>
      </c>
      <c r="M22" s="22">
        <f t="shared" si="13"/>
        <v>2384</v>
      </c>
      <c r="N22" s="23">
        <v>251640.43</v>
      </c>
      <c r="O22" s="22">
        <f t="shared" si="13"/>
        <v>2386</v>
      </c>
      <c r="P22" s="22">
        <v>251851.56</v>
      </c>
      <c r="Q22" s="22">
        <f t="shared" si="13"/>
        <v>2510</v>
      </c>
      <c r="R22" s="47">
        <f t="shared" si="13"/>
        <v>264940.22917099996</v>
      </c>
      <c r="S22" s="47"/>
      <c r="T22" s="47"/>
      <c r="U22" s="22">
        <f t="shared" si="13"/>
        <v>2452</v>
      </c>
      <c r="V22" s="23">
        <v>258818.09</v>
      </c>
      <c r="W22" s="102">
        <f t="shared" si="13"/>
        <v>2428</v>
      </c>
      <c r="X22" s="103">
        <v>256284.81</v>
      </c>
      <c r="Y22" s="104">
        <f t="shared" si="13"/>
        <v>2446</v>
      </c>
      <c r="Z22" s="105">
        <v>258184.77</v>
      </c>
      <c r="AA22" s="104">
        <f t="shared" si="13"/>
        <v>1904</v>
      </c>
      <c r="AB22" s="105">
        <v>200974.58</v>
      </c>
      <c r="AC22" s="104">
        <f t="shared" si="13"/>
        <v>1922</v>
      </c>
      <c r="AD22" s="106">
        <v>202874.54</v>
      </c>
      <c r="AE22" s="104">
        <f t="shared" si="13"/>
        <v>26366</v>
      </c>
      <c r="AF22" s="107">
        <f>F22+H22+J22+L22+N22+P22+R22+V22+X22+Z22+AB22+AD22</f>
        <v>2783033.4293282</v>
      </c>
    </row>
    <row r="23" spans="23:32" ht="12.75">
      <c r="W23" s="96"/>
      <c r="X23" s="97"/>
      <c r="Y23" s="95"/>
      <c r="Z23" s="98"/>
      <c r="AA23" s="95"/>
      <c r="AB23" s="99"/>
      <c r="AC23" s="95"/>
      <c r="AD23" s="100"/>
      <c r="AE23" s="95"/>
      <c r="AF23" s="101"/>
    </row>
    <row r="24" spans="2:32" ht="20.25" customHeight="1">
      <c r="B24" s="148" t="s">
        <v>86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8" t="s">
        <v>102</v>
      </c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</row>
    <row r="25" spans="2:33" ht="15">
      <c r="B25" s="112" t="s">
        <v>92</v>
      </c>
      <c r="R25" s="113" t="s">
        <v>90</v>
      </c>
      <c r="S25" s="112" t="s">
        <v>92</v>
      </c>
      <c r="AG25" s="113" t="s">
        <v>91</v>
      </c>
    </row>
    <row r="26" spans="2:19" ht="12.75">
      <c r="B26" s="112" t="s">
        <v>93</v>
      </c>
      <c r="S26" s="112" t="s">
        <v>93</v>
      </c>
    </row>
  </sheetData>
  <sheetProtection/>
  <mergeCells count="23">
    <mergeCell ref="A2:A3"/>
    <mergeCell ref="B2:B3"/>
    <mergeCell ref="C2:C3"/>
    <mergeCell ref="D2:D3"/>
    <mergeCell ref="E2:F2"/>
    <mergeCell ref="G2:H2"/>
    <mergeCell ref="B24:R24"/>
    <mergeCell ref="P1:R1"/>
    <mergeCell ref="S24:AF24"/>
    <mergeCell ref="I2:J2"/>
    <mergeCell ref="AA2:AB2"/>
    <mergeCell ref="AC2:AD2"/>
    <mergeCell ref="AE1:AG1"/>
    <mergeCell ref="K2:L2"/>
    <mergeCell ref="M2:N2"/>
    <mergeCell ref="O2:P2"/>
    <mergeCell ref="Q2:R2"/>
    <mergeCell ref="S2:S3"/>
    <mergeCell ref="AE2:AF2"/>
    <mergeCell ref="T2:T3"/>
    <mergeCell ref="U2:V2"/>
    <mergeCell ref="W2:X2"/>
    <mergeCell ref="Y2:Z2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2021-01-25T07:53:43Z</cp:lastPrinted>
  <dcterms:created xsi:type="dcterms:W3CDTF">1996-10-08T23:32:33Z</dcterms:created>
  <dcterms:modified xsi:type="dcterms:W3CDTF">2021-01-27T11:27:50Z</dcterms:modified>
  <cp:category/>
  <cp:version/>
  <cp:contentType/>
  <cp:contentStatus/>
</cp:coreProperties>
</file>