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00" windowHeight="7665" tabRatio="500"/>
  </bookViews>
  <sheets>
    <sheet name="проект ФінПлану деталізований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4" i="1" l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197" i="1"/>
  <c r="F196" i="1"/>
  <c r="F195" i="1"/>
  <c r="F194" i="1"/>
  <c r="F193" i="1"/>
  <c r="F192" i="1"/>
  <c r="F191" i="1"/>
  <c r="F190" i="1"/>
  <c r="F189" i="1" s="1"/>
  <c r="J189" i="1"/>
  <c r="I189" i="1"/>
  <c r="H189" i="1"/>
  <c r="G189" i="1"/>
  <c r="E189" i="1"/>
  <c r="D189" i="1"/>
  <c r="J180" i="1"/>
  <c r="I180" i="1"/>
  <c r="H180" i="1"/>
  <c r="G180" i="1"/>
  <c r="F180" i="1"/>
  <c r="E180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5" i="1"/>
  <c r="F154" i="1"/>
  <c r="F153" i="1"/>
  <c r="F152" i="1"/>
  <c r="F151" i="1"/>
  <c r="F150" i="1"/>
  <c r="F149" i="1"/>
  <c r="J148" i="1"/>
  <c r="I148" i="1"/>
  <c r="H148" i="1"/>
  <c r="G148" i="1"/>
  <c r="F148" i="1" s="1"/>
  <c r="E148" i="1"/>
  <c r="D148" i="1"/>
  <c r="F147" i="1"/>
  <c r="F146" i="1"/>
  <c r="F145" i="1"/>
  <c r="F144" i="1"/>
  <c r="F143" i="1"/>
  <c r="F142" i="1"/>
  <c r="F141" i="1"/>
  <c r="F140" i="1"/>
  <c r="E140" i="1"/>
  <c r="D140" i="1"/>
  <c r="F133" i="1"/>
  <c r="F132" i="1"/>
  <c r="F131" i="1"/>
  <c r="J130" i="1"/>
  <c r="I130" i="1"/>
  <c r="H130" i="1"/>
  <c r="G130" i="1"/>
  <c r="F130" i="1"/>
  <c r="E130" i="1"/>
  <c r="D130" i="1"/>
  <c r="F129" i="1"/>
  <c r="F127" i="1"/>
  <c r="F126" i="1"/>
  <c r="F125" i="1"/>
  <c r="J124" i="1"/>
  <c r="I124" i="1"/>
  <c r="H124" i="1"/>
  <c r="G124" i="1"/>
  <c r="F124" i="1" s="1"/>
  <c r="E124" i="1"/>
  <c r="D124" i="1"/>
  <c r="F123" i="1"/>
  <c r="F122" i="1"/>
  <c r="F121" i="1"/>
  <c r="F120" i="1"/>
  <c r="F119" i="1"/>
  <c r="F118" i="1"/>
  <c r="F117" i="1"/>
  <c r="F116" i="1"/>
  <c r="F115" i="1"/>
  <c r="F114" i="1"/>
  <c r="J113" i="1"/>
  <c r="J112" i="1" s="1"/>
  <c r="I113" i="1"/>
  <c r="H113" i="1"/>
  <c r="H112" i="1" s="1"/>
  <c r="G113" i="1"/>
  <c r="F113" i="1"/>
  <c r="F112" i="1" s="1"/>
  <c r="E113" i="1"/>
  <c r="D113" i="1"/>
  <c r="D112" i="1" s="1"/>
  <c r="I112" i="1"/>
  <c r="G112" i="1"/>
  <c r="E112" i="1"/>
  <c r="F111" i="1"/>
  <c r="B111" i="1"/>
  <c r="B112" i="1" s="1"/>
  <c r="F110" i="1"/>
  <c r="F109" i="1"/>
  <c r="J104" i="1"/>
  <c r="I104" i="1"/>
  <c r="I96" i="1" s="1"/>
  <c r="H104" i="1"/>
  <c r="G104" i="1"/>
  <c r="G96" i="1" s="1"/>
  <c r="F96" i="1" s="1"/>
  <c r="F104" i="1"/>
  <c r="E104" i="1"/>
  <c r="E96" i="1" s="1"/>
  <c r="F103" i="1"/>
  <c r="F102" i="1"/>
  <c r="F101" i="1"/>
  <c r="F100" i="1"/>
  <c r="F99" i="1"/>
  <c r="F98" i="1"/>
  <c r="B98" i="1"/>
  <c r="B99" i="1" s="1"/>
  <c r="B100" i="1" s="1"/>
  <c r="B101" i="1" s="1"/>
  <c r="B102" i="1" s="1"/>
  <c r="B103" i="1" s="1"/>
  <c r="F97" i="1"/>
  <c r="J96" i="1"/>
  <c r="H96" i="1"/>
  <c r="D96" i="1"/>
  <c r="F95" i="1"/>
  <c r="F94" i="1"/>
  <c r="F93" i="1"/>
  <c r="F90" i="1"/>
  <c r="F89" i="1"/>
  <c r="F88" i="1"/>
  <c r="F87" i="1"/>
  <c r="F86" i="1"/>
  <c r="F85" i="1"/>
  <c r="F84" i="1"/>
  <c r="F83" i="1"/>
  <c r="F82" i="1"/>
  <c r="F81" i="1"/>
  <c r="J80" i="1"/>
  <c r="J69" i="1" s="1"/>
  <c r="I80" i="1"/>
  <c r="H80" i="1"/>
  <c r="H69" i="1" s="1"/>
  <c r="G80" i="1"/>
  <c r="F80" i="1"/>
  <c r="E80" i="1"/>
  <c r="D80" i="1"/>
  <c r="D69" i="1" s="1"/>
  <c r="D53" i="1" s="1"/>
  <c r="D138" i="1" s="1"/>
  <c r="F78" i="1"/>
  <c r="F77" i="1"/>
  <c r="F76" i="1"/>
  <c r="F75" i="1"/>
  <c r="F74" i="1"/>
  <c r="F73" i="1"/>
  <c r="J72" i="1"/>
  <c r="I72" i="1"/>
  <c r="H72" i="1"/>
  <c r="G72" i="1"/>
  <c r="F72" i="1" s="1"/>
  <c r="E72" i="1"/>
  <c r="D72" i="1"/>
  <c r="F71" i="1"/>
  <c r="F70" i="1"/>
  <c r="B70" i="1"/>
  <c r="B71" i="1" s="1"/>
  <c r="B72" i="1" s="1"/>
  <c r="I69" i="1"/>
  <c r="I53" i="1" s="1"/>
  <c r="G69" i="1"/>
  <c r="E69" i="1"/>
  <c r="E53" i="1" s="1"/>
  <c r="E138" i="1" s="1"/>
  <c r="F64" i="1"/>
  <c r="F63" i="1"/>
  <c r="F61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54" i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J35" i="1" s="1"/>
  <c r="I38" i="1"/>
  <c r="I137" i="1" s="1"/>
  <c r="H38" i="1"/>
  <c r="H35" i="1" s="1"/>
  <c r="G38" i="1"/>
  <c r="G137" i="1" s="1"/>
  <c r="F38" i="1"/>
  <c r="E38" i="1"/>
  <c r="D38" i="1"/>
  <c r="D35" i="1" s="1"/>
  <c r="D137" i="1" s="1"/>
  <c r="D139" i="1" s="1"/>
  <c r="F37" i="1"/>
  <c r="I35" i="1"/>
  <c r="G35" i="1"/>
  <c r="E35" i="1"/>
  <c r="E137" i="1" s="1"/>
  <c r="E139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H138" i="1" l="1"/>
  <c r="H53" i="1"/>
  <c r="J138" i="1"/>
  <c r="J53" i="1"/>
  <c r="F35" i="1"/>
  <c r="F137" i="1" s="1"/>
  <c r="G139" i="1"/>
  <c r="F69" i="1"/>
  <c r="F53" i="1" s="1"/>
  <c r="F138" i="1" s="1"/>
  <c r="H137" i="1"/>
  <c r="H139" i="1" s="1"/>
  <c r="J137" i="1"/>
  <c r="J139" i="1" s="1"/>
  <c r="G138" i="1"/>
  <c r="I138" i="1"/>
  <c r="I139" i="1" s="1"/>
  <c r="G53" i="1"/>
  <c r="F139" i="1" l="1"/>
</calcChain>
</file>

<file path=xl/sharedStrings.xml><?xml version="1.0" encoding="utf-8"?>
<sst xmlns="http://schemas.openxmlformats.org/spreadsheetml/2006/main" count="378" uniqueCount="314">
  <si>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</si>
  <si>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</si>
  <si>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</si>
  <si>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</si>
  <si>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</si>
  <si>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</si>
  <si>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</si>
  <si>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</si>
  <si>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</si>
  <si>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</si>
  <si>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</si>
  <si>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>Уточнений 31.12.2022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</si>
  <si>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</si>
  <si>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</si>
  <si>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</si>
  <si>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</si>
  <si>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</si>
  <si>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</si>
  <si>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"Калуська 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</si>
  <si>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</si>
  <si>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</si>
  <si>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</si>
  <si>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</si>
  <si>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</si>
  <si>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</si>
  <si>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</si>
  <si>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</si>
  <si>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</si>
  <si>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</si>
  <si>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</si>
  <si>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</si>
  <si>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</si>
  <si>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</si>
  <si>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</si>
  <si>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</si>
  <si>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</si>
  <si>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</si>
  <si>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</si>
  <si>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</si>
  <si>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</si>
  <si>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</si>
  <si>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</si>
  <si>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</si>
  <si>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</si>
  <si>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</si>
  <si>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</si>
  <si>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</si>
  <si>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</si>
  <si>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</si>
  <si>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"Калуська 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2022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</si>
  <si>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</si>
  <si>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</si>
  <si>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</si>
  <si>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</si>
  <si>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2020року)</t>
  </si>
  <si>
    <t>Фінансовий план поточного  
 2021 року</t>
  </si>
  <si>
    <t>Плановий 2022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</si>
  <si>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</si>
  <si>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</si>
  <si>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</si>
  <si>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</si>
  <si>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</si>
  <si>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</si>
  <si>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</si>
  <si>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</si>
  <si>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 xml:space="preserve">Субвенція з державного бюджету 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</si>
  <si>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</si>
  <si>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</si>
  <si>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</si>
  <si>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</si>
  <si>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</si>
  <si>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</si>
  <si>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</si>
  <si>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</si>
  <si>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</si>
  <si>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</si>
  <si>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</si>
  <si>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</si>
  <si>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</si>
  <si>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</si>
  <si>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державні кошти для стажування лікарів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</si>
  <si>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</si>
  <si>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</si>
  <si>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</si>
  <si>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</si>
  <si>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</si>
  <si>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</si>
  <si>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</si>
  <si>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</si>
  <si>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</si>
  <si>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</si>
  <si>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</si>
  <si>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</si>
  <si>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</si>
  <si>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</si>
  <si>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</si>
  <si>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</si>
  <si>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</si>
  <si>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</si>
  <si>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</si>
  <si>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</si>
  <si>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</si>
  <si>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</si>
  <si>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</si>
  <si>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</si>
  <si>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</si>
  <si>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</si>
  <si>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</si>
  <si>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</si>
  <si>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</si>
  <si>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</si>
  <si>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</si>
  <si>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</si>
  <si>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</si>
  <si>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</si>
  <si>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</si>
  <si>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</si>
  <si>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</si>
  <si>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</si>
  <si>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</si>
  <si>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</si>
  <si>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</si>
  <si>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</si>
  <si>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</si>
  <si>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</si>
  <si>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</si>
  <si>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</si>
  <si>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</si>
  <si>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</si>
  <si>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</si>
  <si>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</si>
  <si>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</si>
  <si>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</si>
  <si>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</si>
  <si>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</si>
  <si>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</si>
  <si>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</si>
  <si>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</si>
  <si>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</si>
  <si>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</si>
  <si>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</si>
  <si>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</si>
  <si>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</si>
  <si>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</si>
  <si>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</si>
  <si>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</si>
  <si>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</si>
  <si>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</si>
  <si>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</si>
  <si>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</si>
  <si>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</si>
  <si>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</si>
  <si>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</si>
  <si>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</si>
  <si>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</si>
  <si>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</si>
  <si>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</si>
  <si>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</si>
  <si>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</si>
  <si>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</si>
  <si>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</si>
  <si>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</si>
  <si>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</si>
  <si>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</si>
  <si>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</si>
  <si>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</si>
  <si>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</si>
  <si>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</si>
  <si>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</si>
  <si>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</si>
  <si>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</si>
  <si>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</si>
  <si>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</si>
  <si>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</si>
  <si>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</si>
  <si>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</si>
  <si>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</si>
  <si>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</si>
  <si>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</si>
  <si>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</si>
  <si>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</si>
  <si>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</si>
  <si>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</si>
  <si>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</si>
  <si>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1130.11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</si>
  <si>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</si>
  <si>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</si>
  <si>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</si>
  <si>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</si>
  <si>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</si>
  <si>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</si>
  <si>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</si>
  <si>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</si>
  <si>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</si>
  <si>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</si>
  <si>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</si>
  <si>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 xml:space="preserve">Інші видатки </t>
  </si>
  <si>
    <t>1150.10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</si>
  <si>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</si>
  <si>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</si>
  <si>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</si>
  <si>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</si>
  <si>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</si>
  <si>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</si>
  <si>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природній газ</t>
  </si>
  <si>
    <t>1160.4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</si>
  <si>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</si>
  <si>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</si>
  <si>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</si>
  <si>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</si>
  <si>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</si>
  <si>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</si>
  <si>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</si>
  <si>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</si>
  <si>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</si>
  <si>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</si>
  <si>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</si>
  <si>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</si>
  <si>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</si>
  <si>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</si>
  <si>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</si>
  <si>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</si>
  <si>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</si>
  <si>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</si>
  <si>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</si>
  <si>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</si>
  <si>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</si>
  <si>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</si>
  <si>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</si>
  <si>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</si>
  <si>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</si>
  <si>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</si>
  <si>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</si>
  <si>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</si>
  <si>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</si>
  <si>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</si>
  <si>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</si>
  <si>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</si>
  <si>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</si>
  <si>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</si>
  <si>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</si>
  <si>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</si>
  <si>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</si>
  <si>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</si>
  <si>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</si>
  <si>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</si>
  <si>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</si>
  <si>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</si>
  <si>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</si>
  <si>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</si>
  <si>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</si>
  <si>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</si>
  <si>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</si>
  <si>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</si>
  <si>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</si>
  <si>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</si>
  <si>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</si>
  <si>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</si>
  <si>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</si>
  <si>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</si>
  <si>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</si>
  <si>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</si>
  <si>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</si>
  <si>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</si>
  <si>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</si>
  <si>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</si>
  <si>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</si>
  <si>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</si>
  <si>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</si>
  <si>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</si>
  <si>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</si>
  <si>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Медичні директори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</si>
  <si>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</si>
  <si>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</si>
  <si>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</si>
  <si>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</si>
  <si>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</si>
  <si>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</si>
  <si>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</si>
  <si>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</si>
  <si>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</si>
  <si>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</si>
  <si>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</si>
  <si>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</si>
  <si>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</si>
  <si>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</si>
  <si>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</si>
  <si>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</si>
  <si>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</si>
  <si>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</si>
  <si>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</si>
  <si>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</si>
  <si>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</si>
  <si>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</si>
  <si>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</si>
  <si>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</si>
  <si>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</si>
  <si>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</si>
  <si>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</si>
  <si>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</si>
  <si>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</si>
  <si>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</si>
  <si>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</si>
  <si>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</si>
  <si>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</si>
  <si>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</si>
  <si>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</si>
  <si>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</si>
  <si>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</si>
  <si>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</si>
  <si>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Генеральний директор КНП "Калуська ЦРЛ"</t>
  </si>
  <si>
    <t>Мороз Я.П.</t>
  </si>
  <si>
    <t>Заступник генерального директора КНП "Калуська ЦРЛ"</t>
  </si>
  <si>
    <t xml:space="preserve">    Дмитерчук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</si>
</sst>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\ * #,##0.0\ ;\ * \(#,##0.0\);\ * &quot;- &quot;;\ @\ "/>
    <numFmt numFmtId="167" formatCode="_-* #,##0.00\ _г_р_н_._-;\-* #,##0.00\ _г_р_н_._-;_-* \-??\ _г_р_н_._-;_-@_-"/>
  </numFmts>
  <fonts count="25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6"/>
      <name val="Calibri"/>
      <family val="2"/>
      <charset val="204"/>
    </font>
    <font>
      <b/>
      <sz val="14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  <fill>
      <patternFill patternType="solid">
        <fgColor rgb="FFFFBF00"/>
        <bgColor rgb="FFFF9900"/>
      </patternFill>
    </fill>
    <fill>
      <patternFill patternType="solid">
        <fgColor rgb="FFE8F2A1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68">
    <xf numFmtId="0" fontId="0" fillId="0" borderId="0" xfId="0"/>
    <xf numFmtId="165" fontId="6" fillId="0" borderId="0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1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4" fontId="15" fillId="5" borderId="14" xfId="0" applyNumberFormat="1" applyFont="1" applyFill="1" applyBorder="1" applyAlignment="1">
      <alignment vertical="center" wrapText="1"/>
    </xf>
    <xf numFmtId="164" fontId="16" fillId="5" borderId="14" xfId="0" applyNumberFormat="1" applyFont="1" applyFill="1" applyBorder="1" applyAlignment="1">
      <alignment vertical="center" wrapText="1"/>
    </xf>
    <xf numFmtId="164" fontId="11" fillId="5" borderId="14" xfId="0" applyNumberFormat="1" applyFont="1" applyFill="1" applyBorder="1" applyAlignment="1">
      <alignment vertical="center" wrapText="1"/>
    </xf>
    <xf numFmtId="164" fontId="11" fillId="5" borderId="14" xfId="0" applyNumberFormat="1" applyFont="1" applyFill="1" applyBorder="1" applyAlignment="1">
      <alignment horizontal="right" vertical="center" wrapText="1"/>
    </xf>
    <xf numFmtId="0" fontId="11" fillId="3" borderId="0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vertical="center" wrapText="1"/>
    </xf>
    <xf numFmtId="164" fontId="17" fillId="3" borderId="14" xfId="0" applyNumberFormat="1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164" fontId="6" fillId="5" borderId="14" xfId="0" applyNumberFormat="1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4" fontId="6" fillId="6" borderId="14" xfId="0" applyNumberFormat="1" applyFont="1" applyFill="1" applyBorder="1" applyAlignment="1">
      <alignment vertical="center" wrapText="1"/>
    </xf>
    <xf numFmtId="164" fontId="17" fillId="6" borderId="14" xfId="0" applyNumberFormat="1" applyFont="1" applyFill="1" applyBorder="1" applyAlignment="1">
      <alignment vertical="center" wrapText="1"/>
    </xf>
    <xf numFmtId="164" fontId="6" fillId="3" borderId="0" xfId="0" applyNumberFormat="1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horizontal="center" vertical="center" wrapText="1"/>
    </xf>
    <xf numFmtId="164" fontId="19" fillId="3" borderId="14" xfId="0" applyNumberFormat="1" applyFont="1" applyFill="1" applyBorder="1" applyAlignment="1">
      <alignment vertical="center" wrapText="1"/>
    </xf>
    <xf numFmtId="164" fontId="17" fillId="5" borderId="14" xfId="0" applyNumberFormat="1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164" fontId="6" fillId="7" borderId="14" xfId="0" applyNumberFormat="1" applyFont="1" applyFill="1" applyBorder="1" applyAlignment="1">
      <alignment vertical="center" wrapText="1"/>
    </xf>
    <xf numFmtId="164" fontId="17" fillId="7" borderId="14" xfId="0" applyNumberFormat="1" applyFont="1" applyFill="1" applyBorder="1" applyAlignment="1">
      <alignment vertical="center" wrapText="1"/>
    </xf>
    <xf numFmtId="0" fontId="18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8" fillId="8" borderId="14" xfId="0" applyFont="1" applyFill="1" applyBorder="1" applyAlignment="1">
      <alignment horizontal="center" vertical="center" wrapText="1"/>
    </xf>
    <xf numFmtId="164" fontId="6" fillId="8" borderId="14" xfId="0" applyNumberFormat="1" applyFont="1" applyFill="1" applyBorder="1" applyAlignment="1">
      <alignment vertical="center" wrapText="1"/>
    </xf>
    <xf numFmtId="164" fontId="17" fillId="8" borderId="14" xfId="0" applyNumberFormat="1" applyFont="1" applyFill="1" applyBorder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164" fontId="17" fillId="8" borderId="15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164" fontId="16" fillId="7" borderId="14" xfId="0" applyNumberFormat="1" applyFont="1" applyFill="1" applyBorder="1" applyAlignment="1">
      <alignment vertical="center" wrapText="1"/>
    </xf>
    <xf numFmtId="164" fontId="6" fillId="7" borderId="14" xfId="0" applyNumberFormat="1" applyFont="1" applyFill="1" applyBorder="1" applyAlignment="1">
      <alignment horizontal="right" vertical="center" wrapText="1"/>
    </xf>
    <xf numFmtId="165" fontId="11" fillId="5" borderId="14" xfId="0" applyNumberFormat="1" applyFont="1" applyFill="1" applyBorder="1" applyAlignment="1">
      <alignment vertical="center" wrapText="1"/>
    </xf>
    <xf numFmtId="166" fontId="6" fillId="5" borderId="14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165" fontId="6" fillId="3" borderId="14" xfId="0" applyNumberFormat="1" applyFont="1" applyFill="1" applyBorder="1" applyAlignment="1">
      <alignment vertical="center" wrapText="1"/>
    </xf>
    <xf numFmtId="164" fontId="16" fillId="3" borderId="14" xfId="0" applyNumberFormat="1" applyFont="1" applyFill="1" applyBorder="1" applyAlignment="1">
      <alignment vertical="center" wrapText="1"/>
    </xf>
    <xf numFmtId="166" fontId="6" fillId="3" borderId="14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165" fontId="6" fillId="5" borderId="14" xfId="0" applyNumberFormat="1" applyFont="1" applyFill="1" applyBorder="1" applyAlignment="1">
      <alignment vertical="center" wrapText="1"/>
    </xf>
    <xf numFmtId="164" fontId="21" fillId="5" borderId="14" xfId="0" applyNumberFormat="1" applyFont="1" applyFill="1" applyBorder="1" applyAlignment="1">
      <alignment vertical="center" wrapText="1"/>
    </xf>
    <xf numFmtId="0" fontId="3" fillId="7" borderId="14" xfId="0" applyFont="1" applyFill="1" applyBorder="1" applyAlignment="1">
      <alignment horizontal="center" vertical="center" wrapText="1"/>
    </xf>
    <xf numFmtId="165" fontId="6" fillId="7" borderId="14" xfId="0" applyNumberFormat="1" applyFont="1" applyFill="1" applyBorder="1" applyAlignment="1">
      <alignment vertical="center" wrapText="1"/>
    </xf>
    <xf numFmtId="164" fontId="21" fillId="7" borderId="14" xfId="0" applyNumberFormat="1" applyFont="1" applyFill="1" applyBorder="1" applyAlignment="1">
      <alignment vertical="center" wrapText="1"/>
    </xf>
    <xf numFmtId="164" fontId="17" fillId="3" borderId="15" xfId="0" applyNumberFormat="1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166" fontId="6" fillId="3" borderId="15" xfId="0" applyNumberFormat="1" applyFont="1" applyFill="1" applyBorder="1" applyAlignment="1">
      <alignment vertical="center" wrapText="1"/>
    </xf>
    <xf numFmtId="165" fontId="6" fillId="3" borderId="15" xfId="0" applyNumberFormat="1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center" vertical="center" wrapText="1"/>
    </xf>
    <xf numFmtId="165" fontId="6" fillId="6" borderId="14" xfId="0" applyNumberFormat="1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17" fillId="5" borderId="15" xfId="0" applyNumberFormat="1" applyFont="1" applyFill="1" applyBorder="1" applyAlignment="1">
      <alignment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vertical="center" wrapText="1"/>
    </xf>
    <xf numFmtId="0" fontId="11" fillId="3" borderId="15" xfId="0" applyFont="1" applyFill="1" applyBorder="1" applyAlignment="1">
      <alignment vertical="center" wrapText="1"/>
    </xf>
    <xf numFmtId="164" fontId="11" fillId="3" borderId="15" xfId="0" applyNumberFormat="1" applyFont="1" applyFill="1" applyBorder="1" applyAlignment="1">
      <alignment vertical="center" wrapText="1"/>
    </xf>
    <xf numFmtId="164" fontId="15" fillId="3" borderId="15" xfId="0" applyNumberFormat="1" applyFont="1" applyFill="1" applyBorder="1" applyAlignment="1">
      <alignment vertical="center" wrapText="1"/>
    </xf>
    <xf numFmtId="164" fontId="22" fillId="3" borderId="14" xfId="0" applyNumberFormat="1" applyFont="1" applyFill="1" applyBorder="1" applyAlignment="1">
      <alignment vertical="center" wrapText="1"/>
    </xf>
    <xf numFmtId="165" fontId="22" fillId="3" borderId="14" xfId="0" applyNumberFormat="1" applyFont="1" applyFill="1" applyBorder="1" applyAlignment="1">
      <alignment vertical="center" wrapText="1"/>
    </xf>
    <xf numFmtId="0" fontId="23" fillId="3" borderId="0" xfId="0" applyFont="1" applyFill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4" fontId="6" fillId="5" borderId="14" xfId="0" applyNumberFormat="1" applyFont="1" applyFill="1" applyBorder="1" applyAlignment="1">
      <alignment vertical="center" wrapText="1"/>
    </xf>
    <xf numFmtId="4" fontId="6" fillId="5" borderId="14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164" fontId="17" fillId="3" borderId="14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vertical="center" wrapText="1"/>
    </xf>
    <xf numFmtId="167" fontId="17" fillId="3" borderId="14" xfId="0" applyNumberFormat="1" applyFont="1" applyFill="1" applyBorder="1" applyAlignment="1">
      <alignment horizontal="right" vertical="center" wrapText="1"/>
    </xf>
    <xf numFmtId="167" fontId="17" fillId="3" borderId="14" xfId="0" applyNumberFormat="1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horizontal="center" vertical="center" wrapText="1"/>
    </xf>
    <xf numFmtId="165" fontId="17" fillId="5" borderId="14" xfId="0" applyNumberFormat="1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vertical="center" wrapText="1"/>
    </xf>
    <xf numFmtId="165" fontId="6" fillId="0" borderId="14" xfId="0" applyNumberFormat="1" applyFont="1" applyBorder="1" applyAlignment="1">
      <alignment vertical="center" wrapText="1"/>
    </xf>
    <xf numFmtId="165" fontId="6" fillId="3" borderId="0" xfId="0" applyNumberFormat="1" applyFont="1" applyFill="1" applyAlignment="1">
      <alignment vertical="center" wrapText="1"/>
    </xf>
    <xf numFmtId="165" fontId="6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165" fontId="11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right" vertical="center" wrapText="1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8EB4E3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3"/>
  <sheetViews>
    <sheetView tabSelected="1" zoomScale="75" zoomScaleNormal="75" workbookViewId="0">
      <selection activeCell="F140" sqref="F140"/>
    </sheetView>
  </sheetViews>
  <sheetFormatPr defaultColWidth="9.140625" defaultRowHeight="30" x14ac:dyDescent="0.25"/>
  <cols>
    <col min="1" max="1" width="73.85546875" style="15" customWidth="1"/>
    <col min="2" max="2" width="9.42578125" style="16" customWidth="1"/>
    <col min="3" max="3" width="14.7109375" style="17" customWidth="1"/>
    <col min="4" max="4" width="18.7109375" style="17" customWidth="1"/>
    <col min="5" max="5" width="19.140625" style="17" customWidth="1"/>
    <col min="6" max="6" width="20.28515625" style="15" customWidth="1"/>
    <col min="7" max="7" width="17.85546875" style="15" customWidth="1"/>
    <col min="8" max="8" width="17.28515625" style="15" customWidth="1"/>
    <col min="9" max="9" width="16.42578125" style="15" customWidth="1"/>
    <col min="10" max="10" width="18.85546875" style="15" customWidth="1"/>
    <col min="11" max="11" width="24.7109375" style="15" customWidth="1"/>
    <col min="12" max="12" width="9.140625" style="18" hidden="1"/>
    <col min="13" max="13" width="9.7109375" style="18" customWidth="1"/>
    <col min="14" max="14" width="9.140625" style="18"/>
    <col min="15" max="15" width="12" style="18" customWidth="1"/>
    <col min="16" max="16" width="11.28515625" style="18" customWidth="1"/>
    <col min="17" max="17" width="9.85546875" style="18" customWidth="1"/>
    <col min="18" max="257" width="9.140625" style="18"/>
    <col min="258" max="258" width="88.42578125" style="18" customWidth="1"/>
    <col min="259" max="259" width="10.85546875" style="18" customWidth="1"/>
    <col min="260" max="260" width="14.140625" style="18" customWidth="1"/>
    <col min="261" max="261" width="16.28515625" style="18" customWidth="1"/>
    <col min="262" max="262" width="17.85546875" style="18" customWidth="1"/>
    <col min="263" max="263" width="16.42578125" style="18" customWidth="1"/>
    <col min="264" max="264" width="17.28515625" style="18" customWidth="1"/>
    <col min="265" max="265" width="16.42578125" style="18" customWidth="1"/>
    <col min="266" max="266" width="18.85546875" style="18" customWidth="1"/>
    <col min="267" max="267" width="24.7109375" style="18" customWidth="1"/>
    <col min="268" max="268" width="11.5703125" style="18" hidden="1" customWidth="1"/>
    <col min="269" max="269" width="9.7109375" style="18" customWidth="1"/>
    <col min="270" max="513" width="9.140625" style="18"/>
    <col min="514" max="514" width="88.42578125" style="18" customWidth="1"/>
    <col min="515" max="515" width="10.85546875" style="18" customWidth="1"/>
    <col min="516" max="516" width="14.140625" style="18" customWidth="1"/>
    <col min="517" max="517" width="16.28515625" style="18" customWidth="1"/>
    <col min="518" max="518" width="17.85546875" style="18" customWidth="1"/>
    <col min="519" max="519" width="16.42578125" style="18" customWidth="1"/>
    <col min="520" max="520" width="17.28515625" style="18" customWidth="1"/>
    <col min="521" max="521" width="16.42578125" style="18" customWidth="1"/>
    <col min="522" max="522" width="18.85546875" style="18" customWidth="1"/>
    <col min="523" max="523" width="24.7109375" style="18" customWidth="1"/>
    <col min="524" max="524" width="11.5703125" style="18" hidden="1" customWidth="1"/>
    <col min="525" max="525" width="9.7109375" style="18" customWidth="1"/>
    <col min="526" max="769" width="9.140625" style="18"/>
    <col min="770" max="770" width="88.42578125" style="18" customWidth="1"/>
    <col min="771" max="771" width="10.85546875" style="18" customWidth="1"/>
    <col min="772" max="772" width="14.140625" style="18" customWidth="1"/>
    <col min="773" max="773" width="16.28515625" style="18" customWidth="1"/>
    <col min="774" max="774" width="17.85546875" style="18" customWidth="1"/>
    <col min="775" max="775" width="16.42578125" style="18" customWidth="1"/>
    <col min="776" max="776" width="17.28515625" style="18" customWidth="1"/>
    <col min="777" max="777" width="16.42578125" style="18" customWidth="1"/>
    <col min="778" max="778" width="18.85546875" style="18" customWidth="1"/>
    <col min="779" max="779" width="24.7109375" style="18" customWidth="1"/>
    <col min="780" max="780" width="11.5703125" style="18" hidden="1" customWidth="1"/>
    <col min="781" max="781" width="9.7109375" style="18" customWidth="1"/>
    <col min="782" max="1024" width="9.140625" style="18"/>
  </cols>
  <sheetData>
    <row r="1" spans="1:12" s="19" customFormat="1" ht="10.7" customHeight="1" x14ac:dyDescent="0.25">
      <c r="B1" s="16"/>
      <c r="C1" s="20"/>
      <c r="D1" s="20"/>
      <c r="E1" s="20"/>
      <c r="G1" s="14"/>
      <c r="H1" s="14"/>
      <c r="I1" s="14"/>
      <c r="J1" s="14"/>
      <c r="K1" s="14"/>
    </row>
    <row r="2" spans="1:12" s="21" customFormat="1" ht="20.25" customHeight="1" x14ac:dyDescent="0.25">
      <c r="B2" s="22"/>
      <c r="C2" s="23"/>
      <c r="D2" s="23"/>
      <c r="E2" s="23"/>
      <c r="G2" s="24"/>
      <c r="H2" s="24"/>
      <c r="I2" s="24"/>
      <c r="J2" s="24"/>
      <c r="K2" s="24"/>
    </row>
    <row r="3" spans="1:12" s="21" customFormat="1" ht="19.5" x14ac:dyDescent="0.25">
      <c r="A3" s="25" t="s">
        <v>0</v>
      </c>
      <c r="B3" s="26"/>
      <c r="C3" s="27"/>
      <c r="D3" s="28"/>
      <c r="E3" s="28"/>
      <c r="F3" s="29"/>
      <c r="G3" s="29"/>
      <c r="H3" s="29" t="s">
        <v>1</v>
      </c>
      <c r="I3" s="29"/>
      <c r="J3" s="29"/>
      <c r="K3" s="25"/>
    </row>
    <row r="4" spans="1:12" s="21" customFormat="1" ht="24" customHeight="1" x14ac:dyDescent="0.25">
      <c r="A4" s="25" t="s">
        <v>2</v>
      </c>
      <c r="B4" s="26"/>
      <c r="C4" s="27"/>
      <c r="D4" s="28"/>
      <c r="E4" s="28"/>
      <c r="F4" s="29"/>
      <c r="G4" s="29"/>
      <c r="H4" s="29"/>
      <c r="I4" s="29"/>
      <c r="J4" s="29"/>
      <c r="K4" s="25"/>
    </row>
    <row r="5" spans="1:12" s="21" customFormat="1" ht="24" customHeight="1" x14ac:dyDescent="0.25">
      <c r="A5" s="25" t="s">
        <v>3</v>
      </c>
      <c r="B5" s="26"/>
      <c r="C5" s="27"/>
      <c r="D5" s="28"/>
      <c r="E5" s="28"/>
      <c r="F5" s="29"/>
      <c r="G5" s="29"/>
      <c r="H5" s="29" t="s">
        <v>4</v>
      </c>
      <c r="I5" s="29"/>
      <c r="J5" s="29"/>
      <c r="K5" s="25"/>
    </row>
    <row r="6" spans="1:12" s="21" customFormat="1" ht="24" customHeight="1" x14ac:dyDescent="0.25">
      <c r="A6" s="25" t="s">
        <v>5</v>
      </c>
      <c r="B6" s="26"/>
      <c r="C6" s="27"/>
      <c r="D6" s="28"/>
      <c r="E6" s="28"/>
      <c r="F6" s="29"/>
      <c r="G6" s="29"/>
      <c r="H6" s="29"/>
      <c r="I6" s="29"/>
      <c r="J6" s="29"/>
      <c r="K6" s="25"/>
    </row>
    <row r="7" spans="1:12" s="21" customFormat="1" ht="24" customHeight="1" x14ac:dyDescent="0.25">
      <c r="A7" s="25" t="s">
        <v>6</v>
      </c>
      <c r="B7" s="26"/>
      <c r="C7" s="27"/>
      <c r="D7" s="28"/>
      <c r="E7" s="28"/>
      <c r="F7" s="29"/>
      <c r="G7" s="29"/>
      <c r="H7" s="29"/>
      <c r="I7" s="29"/>
      <c r="J7" s="29"/>
      <c r="K7" s="25"/>
    </row>
    <row r="8" spans="1:12" s="21" customFormat="1" ht="24" customHeight="1" x14ac:dyDescent="0.25">
      <c r="A8" s="25" t="s">
        <v>0</v>
      </c>
      <c r="B8" s="26"/>
      <c r="C8" s="27"/>
      <c r="D8" s="28"/>
      <c r="E8" s="28"/>
      <c r="F8" s="29"/>
      <c r="G8" s="29"/>
      <c r="H8" s="25"/>
      <c r="I8" s="13" t="s">
        <v>7</v>
      </c>
      <c r="J8" s="13"/>
      <c r="K8" s="30"/>
      <c r="L8" s="31" t="s">
        <v>8</v>
      </c>
    </row>
    <row r="9" spans="1:12" s="21" customFormat="1" ht="24" customHeight="1" x14ac:dyDescent="0.25">
      <c r="A9" s="25" t="s">
        <v>9</v>
      </c>
      <c r="B9" s="26"/>
      <c r="C9" s="27"/>
      <c r="D9" s="28"/>
      <c r="E9" s="28"/>
      <c r="F9" s="29"/>
      <c r="G9" s="29"/>
      <c r="H9" s="25"/>
      <c r="I9" s="12" t="s">
        <v>10</v>
      </c>
      <c r="J9" s="12"/>
      <c r="K9" s="32"/>
      <c r="L9" s="31"/>
    </row>
    <row r="10" spans="1:12" s="21" customFormat="1" ht="24" customHeight="1" x14ac:dyDescent="0.25">
      <c r="A10" s="25" t="s">
        <v>3</v>
      </c>
      <c r="B10" s="26"/>
      <c r="C10" s="27"/>
      <c r="D10" s="28"/>
      <c r="E10" s="28"/>
      <c r="F10" s="29"/>
      <c r="G10" s="29"/>
      <c r="H10" s="25"/>
      <c r="I10" s="12" t="s">
        <v>11</v>
      </c>
      <c r="J10" s="12"/>
      <c r="K10" s="32" t="s">
        <v>8</v>
      </c>
      <c r="L10" s="31"/>
    </row>
    <row r="11" spans="1:12" s="21" customFormat="1" ht="24" customHeight="1" x14ac:dyDescent="0.25">
      <c r="A11" s="25" t="s">
        <v>12</v>
      </c>
      <c r="B11" s="26"/>
      <c r="C11" s="27"/>
      <c r="D11" s="28"/>
      <c r="E11" s="28"/>
      <c r="F11" s="29"/>
      <c r="G11" s="29"/>
      <c r="H11" s="25"/>
      <c r="I11" s="12" t="s">
        <v>13</v>
      </c>
      <c r="J11" s="12"/>
      <c r="K11" s="33"/>
      <c r="L11" s="31"/>
    </row>
    <row r="12" spans="1:12" s="21" customFormat="1" ht="24" customHeight="1" x14ac:dyDescent="0.25">
      <c r="A12" s="25" t="s">
        <v>6</v>
      </c>
      <c r="B12" s="26"/>
      <c r="C12" s="27"/>
      <c r="D12" s="28"/>
      <c r="E12" s="28"/>
      <c r="F12" s="29"/>
      <c r="G12" s="29"/>
      <c r="H12" s="25"/>
      <c r="I12" s="11" t="s">
        <v>14</v>
      </c>
      <c r="J12" s="11"/>
      <c r="K12" s="34"/>
      <c r="L12" s="31"/>
    </row>
    <row r="13" spans="1:12" s="21" customFormat="1" ht="19.5" x14ac:dyDescent="0.25">
      <c r="A13" s="25"/>
      <c r="B13" s="26"/>
      <c r="C13" s="27"/>
      <c r="D13" s="28"/>
      <c r="E13" s="28"/>
      <c r="F13" s="29"/>
      <c r="G13" s="29"/>
      <c r="H13" s="29"/>
      <c r="I13" s="29"/>
      <c r="J13" s="29"/>
      <c r="K13" s="25"/>
    </row>
    <row r="14" spans="1:12" s="21" customFormat="1" ht="18" customHeight="1" x14ac:dyDescent="0.25">
      <c r="A14" s="25"/>
      <c r="B14" s="26"/>
      <c r="C14" s="35"/>
      <c r="D14" s="35"/>
      <c r="E14" s="35"/>
      <c r="F14" s="35"/>
      <c r="G14" s="29"/>
      <c r="H14" s="29"/>
      <c r="I14" s="10"/>
      <c r="J14" s="10"/>
      <c r="K14" s="25"/>
    </row>
    <row r="15" spans="1:12" s="21" customFormat="1" ht="18" customHeight="1" x14ac:dyDescent="0.25">
      <c r="A15" s="36" t="s">
        <v>15</v>
      </c>
      <c r="B15" s="9">
        <v>2022</v>
      </c>
      <c r="C15" s="9"/>
      <c r="D15" s="9"/>
      <c r="E15" s="9"/>
      <c r="F15" s="9"/>
      <c r="G15" s="9"/>
      <c r="H15" s="9"/>
      <c r="I15" s="8" t="s">
        <v>16</v>
      </c>
      <c r="J15" s="8"/>
      <c r="K15" s="8"/>
      <c r="L15" s="37"/>
    </row>
    <row r="16" spans="1:12" s="21" customFormat="1" ht="33.6" customHeight="1" x14ac:dyDescent="0.25">
      <c r="A16" s="38" t="s">
        <v>17</v>
      </c>
      <c r="B16" s="7" t="s">
        <v>18</v>
      </c>
      <c r="C16" s="7"/>
      <c r="D16" s="7"/>
      <c r="E16" s="7"/>
      <c r="F16" s="7"/>
      <c r="G16" s="7"/>
      <c r="H16" s="7"/>
      <c r="I16" s="6" t="s">
        <v>19</v>
      </c>
      <c r="J16" s="6"/>
      <c r="K16" s="39">
        <v>33578224</v>
      </c>
      <c r="L16" s="37"/>
    </row>
    <row r="17" spans="1:12" s="21" customFormat="1" ht="18" customHeight="1" x14ac:dyDescent="0.25">
      <c r="A17" s="38" t="s">
        <v>20</v>
      </c>
      <c r="B17" s="7" t="s">
        <v>21</v>
      </c>
      <c r="C17" s="7"/>
      <c r="D17" s="7"/>
      <c r="E17" s="7"/>
      <c r="F17" s="7"/>
      <c r="G17" s="7"/>
      <c r="H17" s="7"/>
      <c r="I17" s="6" t="s">
        <v>22</v>
      </c>
      <c r="J17" s="6"/>
      <c r="K17" s="39">
        <v>430</v>
      </c>
      <c r="L17" s="37"/>
    </row>
    <row r="18" spans="1:12" s="21" customFormat="1" ht="18" customHeight="1" x14ac:dyDescent="0.25">
      <c r="A18" s="38" t="s">
        <v>23</v>
      </c>
      <c r="B18" s="7" t="s">
        <v>24</v>
      </c>
      <c r="C18" s="7"/>
      <c r="D18" s="7"/>
      <c r="E18" s="7"/>
      <c r="F18" s="7"/>
      <c r="G18" s="7"/>
      <c r="H18" s="7"/>
      <c r="I18" s="6" t="s">
        <v>25</v>
      </c>
      <c r="J18" s="6"/>
      <c r="K18" s="39">
        <v>953100000</v>
      </c>
      <c r="L18" s="37"/>
    </row>
    <row r="19" spans="1:12" s="21" customFormat="1" ht="18" customHeight="1" x14ac:dyDescent="0.25">
      <c r="A19" s="38" t="s">
        <v>26</v>
      </c>
      <c r="B19" s="7" t="s">
        <v>27</v>
      </c>
      <c r="C19" s="7"/>
      <c r="D19" s="7"/>
      <c r="E19" s="7"/>
      <c r="F19" s="7"/>
      <c r="G19" s="7"/>
      <c r="H19" s="7"/>
      <c r="I19" s="6" t="s">
        <v>28</v>
      </c>
      <c r="J19" s="6"/>
      <c r="K19" s="39">
        <v>11000</v>
      </c>
      <c r="L19" s="37"/>
    </row>
    <row r="20" spans="1:12" s="21" customFormat="1" ht="18" customHeight="1" x14ac:dyDescent="0.25">
      <c r="A20" s="38" t="s">
        <v>29</v>
      </c>
      <c r="B20" s="7" t="s">
        <v>30</v>
      </c>
      <c r="C20" s="7"/>
      <c r="D20" s="7"/>
      <c r="E20" s="7"/>
      <c r="F20" s="7"/>
      <c r="G20" s="7"/>
      <c r="H20" s="7"/>
      <c r="I20" s="6" t="s">
        <v>31</v>
      </c>
      <c r="J20" s="6"/>
      <c r="K20" s="39"/>
      <c r="L20" s="37"/>
    </row>
    <row r="21" spans="1:12" s="21" customFormat="1" ht="18" customHeight="1" x14ac:dyDescent="0.25">
      <c r="A21" s="38" t="s">
        <v>32</v>
      </c>
      <c r="B21" s="7" t="s">
        <v>33</v>
      </c>
      <c r="C21" s="7"/>
      <c r="D21" s="7"/>
      <c r="E21" s="7"/>
      <c r="F21" s="7"/>
      <c r="G21" s="7"/>
      <c r="H21" s="7"/>
      <c r="I21" s="6" t="s">
        <v>34</v>
      </c>
      <c r="J21" s="6"/>
      <c r="K21" s="40" t="s">
        <v>35</v>
      </c>
      <c r="L21" s="37"/>
    </row>
    <row r="22" spans="1:12" s="21" customFormat="1" ht="18" customHeight="1" x14ac:dyDescent="0.25">
      <c r="A22" s="38" t="s">
        <v>36</v>
      </c>
      <c r="B22" s="7" t="s">
        <v>37</v>
      </c>
      <c r="C22" s="7"/>
      <c r="D22" s="7"/>
      <c r="E22" s="7"/>
      <c r="F22" s="7"/>
      <c r="G22" s="7"/>
      <c r="H22" s="7"/>
      <c r="I22" s="41"/>
      <c r="J22" s="42"/>
      <c r="K22" s="39"/>
      <c r="L22" s="43"/>
    </row>
    <row r="23" spans="1:12" s="21" customFormat="1" ht="24.6" customHeight="1" x14ac:dyDescent="0.25">
      <c r="A23" s="38" t="s">
        <v>38</v>
      </c>
      <c r="B23" s="7" t="s">
        <v>39</v>
      </c>
      <c r="C23" s="7"/>
      <c r="D23" s="7"/>
      <c r="E23" s="7"/>
      <c r="F23" s="7"/>
      <c r="G23" s="7"/>
      <c r="H23" s="7"/>
      <c r="I23" s="41"/>
      <c r="J23" s="42"/>
      <c r="K23" s="39"/>
      <c r="L23" s="37"/>
    </row>
    <row r="24" spans="1:12" s="21" customFormat="1" ht="34.5" customHeight="1" x14ac:dyDescent="0.25">
      <c r="A24" s="38" t="s">
        <v>40</v>
      </c>
      <c r="B24" s="7">
        <v>901</v>
      </c>
      <c r="C24" s="7"/>
      <c r="D24" s="7"/>
      <c r="E24" s="7"/>
      <c r="F24" s="7"/>
      <c r="G24" s="7"/>
      <c r="H24" s="7"/>
      <c r="I24" s="6" t="s">
        <v>41</v>
      </c>
      <c r="J24" s="6"/>
      <c r="K24" s="39"/>
      <c r="L24" s="37"/>
    </row>
    <row r="25" spans="1:12" s="21" customFormat="1" ht="34.9" customHeight="1" x14ac:dyDescent="0.25">
      <c r="A25" s="38" t="s">
        <v>42</v>
      </c>
      <c r="B25" s="7" t="s">
        <v>43</v>
      </c>
      <c r="C25" s="7"/>
      <c r="D25" s="7"/>
      <c r="E25" s="7"/>
      <c r="F25" s="7"/>
      <c r="G25" s="7"/>
      <c r="H25" s="7"/>
      <c r="I25" s="6" t="s">
        <v>44</v>
      </c>
      <c r="J25" s="6"/>
      <c r="K25" s="39"/>
      <c r="L25" s="37"/>
    </row>
    <row r="26" spans="1:12" s="21" customFormat="1" ht="18" customHeight="1" x14ac:dyDescent="0.25">
      <c r="A26" s="38" t="s">
        <v>45</v>
      </c>
      <c r="B26" s="7" t="s">
        <v>46</v>
      </c>
      <c r="C26" s="7"/>
      <c r="D26" s="7"/>
      <c r="E26" s="7"/>
      <c r="F26" s="7"/>
      <c r="G26" s="7"/>
      <c r="H26" s="7"/>
      <c r="I26" s="44"/>
      <c r="J26" s="44"/>
      <c r="K26" s="44"/>
      <c r="L26" s="43"/>
    </row>
    <row r="27" spans="1:12" s="21" customFormat="1" ht="18" customHeight="1" x14ac:dyDescent="0.25">
      <c r="A27" s="38" t="s">
        <v>47</v>
      </c>
      <c r="B27" s="7" t="s">
        <v>48</v>
      </c>
      <c r="C27" s="7"/>
      <c r="D27" s="7"/>
      <c r="E27" s="7"/>
      <c r="F27" s="7"/>
      <c r="G27" s="7"/>
      <c r="H27" s="7"/>
      <c r="I27" s="25"/>
      <c r="J27" s="25"/>
      <c r="K27" s="25"/>
    </row>
    <row r="28" spans="1:12" s="21" customFormat="1" ht="15" customHeight="1" x14ac:dyDescent="0.25">
      <c r="A28" s="45"/>
      <c r="B28" s="46"/>
      <c r="C28" s="23"/>
      <c r="D28" s="23"/>
      <c r="E28" s="23"/>
    </row>
    <row r="29" spans="1:12" s="21" customFormat="1" ht="19.7" customHeight="1" x14ac:dyDescent="0.25">
      <c r="A29" s="5" t="s">
        <v>49</v>
      </c>
      <c r="B29" s="5"/>
      <c r="C29" s="5"/>
      <c r="D29" s="5"/>
      <c r="E29" s="5"/>
      <c r="F29" s="5"/>
      <c r="G29" s="5"/>
      <c r="H29" s="5"/>
      <c r="I29" s="5"/>
      <c r="J29" s="5"/>
    </row>
    <row r="30" spans="1:12" s="21" customFormat="1" ht="33" customHeight="1" x14ac:dyDescent="0.25">
      <c r="A30" s="47"/>
      <c r="B30" s="46"/>
      <c r="C30" s="47"/>
      <c r="D30" s="47"/>
      <c r="E30" s="47"/>
      <c r="F30" s="47"/>
      <c r="G30" s="47"/>
      <c r="H30" s="47"/>
      <c r="I30" s="47"/>
      <c r="J30" s="48" t="s">
        <v>50</v>
      </c>
    </row>
    <row r="31" spans="1:12" s="21" customFormat="1" ht="37.5" customHeight="1" x14ac:dyDescent="0.25">
      <c r="A31" s="4" t="s">
        <v>51</v>
      </c>
      <c r="B31" s="3" t="s">
        <v>52</v>
      </c>
      <c r="C31" s="2" t="s">
        <v>53</v>
      </c>
      <c r="D31" s="2" t="s">
        <v>54</v>
      </c>
      <c r="E31" s="2" t="s">
        <v>55</v>
      </c>
      <c r="F31" s="2" t="s">
        <v>56</v>
      </c>
      <c r="G31" s="2" t="s">
        <v>57</v>
      </c>
      <c r="H31" s="2"/>
      <c r="I31" s="2"/>
      <c r="J31" s="2"/>
      <c r="K31" s="2" t="s">
        <v>58</v>
      </c>
    </row>
    <row r="32" spans="1:12" s="21" customFormat="1" ht="86.25" customHeight="1" x14ac:dyDescent="0.25">
      <c r="A32" s="4"/>
      <c r="B32" s="3"/>
      <c r="C32" s="2"/>
      <c r="D32" s="2"/>
      <c r="E32" s="2"/>
      <c r="F32" s="2"/>
      <c r="G32" s="49" t="s">
        <v>59</v>
      </c>
      <c r="H32" s="49" t="s">
        <v>60</v>
      </c>
      <c r="I32" s="49" t="s">
        <v>61</v>
      </c>
      <c r="J32" s="49" t="s">
        <v>62</v>
      </c>
      <c r="K32" s="2"/>
    </row>
    <row r="33" spans="1:16" s="53" customFormat="1" ht="17.25" customHeight="1" x14ac:dyDescent="0.25">
      <c r="A33" s="50">
        <v>1</v>
      </c>
      <c r="B33" s="51"/>
      <c r="C33" s="52">
        <v>2</v>
      </c>
      <c r="D33" s="52">
        <v>3</v>
      </c>
      <c r="E33" s="52">
        <v>4</v>
      </c>
      <c r="F33" s="52">
        <v>5</v>
      </c>
      <c r="G33" s="52">
        <v>6</v>
      </c>
      <c r="H33" s="52">
        <v>7</v>
      </c>
      <c r="I33" s="52">
        <v>8</v>
      </c>
      <c r="J33" s="52">
        <v>9</v>
      </c>
      <c r="K33" s="52">
        <v>10</v>
      </c>
    </row>
    <row r="34" spans="1:16" s="58" customFormat="1" ht="20.25" x14ac:dyDescent="0.25">
      <c r="A34" s="54" t="s">
        <v>63</v>
      </c>
      <c r="B34" s="55">
        <v>1</v>
      </c>
      <c r="C34" s="56">
        <v>1000</v>
      </c>
      <c r="D34" s="57"/>
      <c r="E34" s="57"/>
      <c r="F34" s="57"/>
      <c r="G34" s="57"/>
      <c r="H34" s="57"/>
      <c r="I34" s="57"/>
      <c r="J34" s="57"/>
      <c r="K34" s="57"/>
      <c r="O34" s="59"/>
    </row>
    <row r="35" spans="1:16" s="67" customFormat="1" ht="21" x14ac:dyDescent="0.25">
      <c r="A35" s="60" t="s">
        <v>64</v>
      </c>
      <c r="B35" s="61">
        <f t="shared" ref="B35:B50" si="0">B34+1</f>
        <v>2</v>
      </c>
      <c r="C35" s="62">
        <v>1010</v>
      </c>
      <c r="D35" s="63">
        <f>D36+D37+D38+D42+D43</f>
        <v>227828.4</v>
      </c>
      <c r="E35" s="63">
        <f>E37+E38+E42+E43+E51+E52</f>
        <v>246757.6</v>
      </c>
      <c r="F35" s="64">
        <f>F36+F37+F38+F42+F43</f>
        <v>250468.2</v>
      </c>
      <c r="G35" s="65">
        <f>G37+G38+G42+G43</f>
        <v>68086.8</v>
      </c>
      <c r="H35" s="66">
        <f>H37+H38+H42+H43</f>
        <v>64667.3</v>
      </c>
      <c r="I35" s="65">
        <f>I36+I37+I38+I42+I43</f>
        <v>57450.3</v>
      </c>
      <c r="J35" s="65">
        <f>J36+J37+J38+J42+J43</f>
        <v>60263.8</v>
      </c>
      <c r="K35" s="65"/>
    </row>
    <row r="36" spans="1:16" s="73" customFormat="1" ht="21" customHeight="1" x14ac:dyDescent="0.25">
      <c r="A36" s="68" t="s">
        <v>65</v>
      </c>
      <c r="B36" s="69">
        <f t="shared" si="0"/>
        <v>3</v>
      </c>
      <c r="C36" s="70">
        <v>1020</v>
      </c>
      <c r="D36" s="71">
        <v>19206.400000000001</v>
      </c>
      <c r="E36" s="71">
        <v>0</v>
      </c>
      <c r="F36" s="72">
        <v>0</v>
      </c>
      <c r="G36" s="71">
        <v>0</v>
      </c>
      <c r="H36" s="71">
        <v>0</v>
      </c>
      <c r="I36" s="71">
        <v>0</v>
      </c>
      <c r="J36" s="71">
        <v>0</v>
      </c>
      <c r="K36" s="71"/>
    </row>
    <row r="37" spans="1:16" s="73" customFormat="1" ht="36" customHeight="1" x14ac:dyDescent="0.25">
      <c r="A37" s="74" t="s">
        <v>66</v>
      </c>
      <c r="B37" s="61">
        <f t="shared" si="0"/>
        <v>4</v>
      </c>
      <c r="C37" s="75">
        <v>1030</v>
      </c>
      <c r="D37" s="76">
        <v>167887.5</v>
      </c>
      <c r="E37" s="76">
        <v>191416</v>
      </c>
      <c r="F37" s="76">
        <f>G37+H37+I37+J37</f>
        <v>215198.5</v>
      </c>
      <c r="G37" s="76">
        <v>53952.2</v>
      </c>
      <c r="H37" s="76">
        <v>55155.5</v>
      </c>
      <c r="I37" s="76">
        <v>53045.4</v>
      </c>
      <c r="J37" s="76">
        <v>53045.4</v>
      </c>
      <c r="K37" s="76"/>
    </row>
    <row r="38" spans="1:16" s="73" customFormat="1" ht="18.75" x14ac:dyDescent="0.25">
      <c r="A38" s="77" t="s">
        <v>67</v>
      </c>
      <c r="B38" s="78">
        <f t="shared" si="0"/>
        <v>5</v>
      </c>
      <c r="C38" s="79">
        <v>1040</v>
      </c>
      <c r="D38" s="80">
        <f>D39+D40+D41</f>
        <v>25433.5</v>
      </c>
      <c r="E38" s="80">
        <f>E41+E40+E39</f>
        <v>17806.099999999999</v>
      </c>
      <c r="F38" s="81">
        <f>G38+H38+I38+J38</f>
        <v>18982.2</v>
      </c>
      <c r="G38" s="80">
        <f>G39+G40+G41</f>
        <v>6863.5</v>
      </c>
      <c r="H38" s="80">
        <f>H39+H40+H41</f>
        <v>5101.5</v>
      </c>
      <c r="I38" s="80">
        <f>I39+I40+I41</f>
        <v>2381.9</v>
      </c>
      <c r="J38" s="80">
        <f>J39+J40+J41</f>
        <v>4635.3</v>
      </c>
      <c r="K38" s="80"/>
      <c r="P38" s="82"/>
    </row>
    <row r="39" spans="1:16" s="73" customFormat="1" ht="21" customHeight="1" x14ac:dyDescent="0.25">
      <c r="A39" s="83" t="s">
        <v>68</v>
      </c>
      <c r="B39" s="69">
        <f t="shared" si="0"/>
        <v>6</v>
      </c>
      <c r="C39" s="84" t="s">
        <v>69</v>
      </c>
      <c r="D39" s="85">
        <v>10928.4</v>
      </c>
      <c r="E39" s="85">
        <v>14403.8</v>
      </c>
      <c r="F39" s="72">
        <f>G39+H39+I39+J39</f>
        <v>18293.400000000001</v>
      </c>
      <c r="G39" s="71">
        <v>6174.7</v>
      </c>
      <c r="H39" s="71">
        <v>5101.5</v>
      </c>
      <c r="I39" s="71">
        <v>2381.9</v>
      </c>
      <c r="J39" s="71">
        <v>4635.3</v>
      </c>
      <c r="K39" s="71"/>
    </row>
    <row r="40" spans="1:16" s="73" customFormat="1" ht="21" customHeight="1" x14ac:dyDescent="0.25">
      <c r="A40" s="83" t="s">
        <v>70</v>
      </c>
      <c r="B40" s="69">
        <f t="shared" si="0"/>
        <v>7</v>
      </c>
      <c r="C40" s="84" t="s">
        <v>71</v>
      </c>
      <c r="D40" s="71">
        <v>1713.7</v>
      </c>
      <c r="E40" s="71">
        <v>2550.3000000000002</v>
      </c>
      <c r="F40" s="72">
        <f>I40+G40</f>
        <v>688.8</v>
      </c>
      <c r="G40" s="71">
        <v>688.8</v>
      </c>
      <c r="H40" s="71">
        <v>0</v>
      </c>
      <c r="I40" s="71">
        <v>0</v>
      </c>
      <c r="J40" s="71">
        <v>0</v>
      </c>
      <c r="K40" s="71"/>
    </row>
    <row r="41" spans="1:16" s="73" customFormat="1" ht="25.15" customHeight="1" x14ac:dyDescent="0.25">
      <c r="A41" s="83" t="s">
        <v>72</v>
      </c>
      <c r="B41" s="69">
        <f t="shared" si="0"/>
        <v>8</v>
      </c>
      <c r="C41" s="84" t="s">
        <v>73</v>
      </c>
      <c r="D41" s="71">
        <v>12791.4</v>
      </c>
      <c r="E41" s="71">
        <v>852</v>
      </c>
      <c r="F41" s="72">
        <v>0</v>
      </c>
      <c r="G41" s="71">
        <v>0</v>
      </c>
      <c r="H41" s="71">
        <v>0</v>
      </c>
      <c r="I41" s="71">
        <v>0</v>
      </c>
      <c r="J41" s="71">
        <v>0</v>
      </c>
      <c r="K41" s="71"/>
      <c r="O41" s="82"/>
    </row>
    <row r="42" spans="1:16" s="73" customFormat="1" ht="37.5" x14ac:dyDescent="0.25">
      <c r="A42" s="74" t="s">
        <v>74</v>
      </c>
      <c r="B42" s="61">
        <f t="shared" si="0"/>
        <v>9</v>
      </c>
      <c r="C42" s="75">
        <v>1050</v>
      </c>
      <c r="D42" s="76">
        <v>7079.2</v>
      </c>
      <c r="E42" s="76">
        <v>8937.2999999999993</v>
      </c>
      <c r="F42" s="86">
        <f>G42+H42+I42+J42</f>
        <v>14287.500000000002</v>
      </c>
      <c r="G42" s="76">
        <v>6771.1</v>
      </c>
      <c r="H42" s="76">
        <v>3910.3</v>
      </c>
      <c r="I42" s="76">
        <v>1523</v>
      </c>
      <c r="J42" s="76">
        <v>2083.1</v>
      </c>
      <c r="K42" s="76"/>
      <c r="P42" s="82"/>
    </row>
    <row r="43" spans="1:16" s="73" customFormat="1" ht="21" customHeight="1" x14ac:dyDescent="0.25">
      <c r="A43" s="87" t="s">
        <v>75</v>
      </c>
      <c r="B43" s="88">
        <f t="shared" si="0"/>
        <v>10</v>
      </c>
      <c r="C43" s="89">
        <v>1060</v>
      </c>
      <c r="D43" s="90">
        <f>D44+D45+D46+D47+D48+D49+D50</f>
        <v>8221.7999999999993</v>
      </c>
      <c r="E43" s="90">
        <f>E44+E45+E46+E47+E48+E49+E50</f>
        <v>7089.5</v>
      </c>
      <c r="F43" s="91">
        <f>G43+H43+I43+J43</f>
        <v>2000</v>
      </c>
      <c r="G43" s="90">
        <f>G44+G45+G46+G47+G48+G49+G50</f>
        <v>500</v>
      </c>
      <c r="H43" s="90">
        <f>H44+H45+H46+H47+H48+H49+H50</f>
        <v>500</v>
      </c>
      <c r="I43" s="90">
        <f>I44+I45+I46+I47+I48+I49+I50</f>
        <v>500</v>
      </c>
      <c r="J43" s="90">
        <f>J44+J45+J46+J47+J48+J49+J50</f>
        <v>500</v>
      </c>
      <c r="K43" s="90"/>
    </row>
    <row r="44" spans="1:16" s="73" customFormat="1" ht="21" customHeight="1" x14ac:dyDescent="0.25">
      <c r="A44" s="92" t="s">
        <v>76</v>
      </c>
      <c r="B44" s="93">
        <f t="shared" si="0"/>
        <v>11</v>
      </c>
      <c r="C44" s="94" t="s">
        <v>77</v>
      </c>
      <c r="D44" s="95">
        <v>0</v>
      </c>
      <c r="E44" s="95">
        <v>0</v>
      </c>
      <c r="F44" s="96">
        <f>G44+H44+I44+J44</f>
        <v>0</v>
      </c>
      <c r="G44" s="95">
        <v>0</v>
      </c>
      <c r="H44" s="95">
        <v>0</v>
      </c>
      <c r="I44" s="95">
        <v>0</v>
      </c>
      <c r="J44" s="95">
        <v>0</v>
      </c>
      <c r="K44" s="71"/>
    </row>
    <row r="45" spans="1:16" s="67" customFormat="1" ht="21" customHeight="1" x14ac:dyDescent="0.25">
      <c r="A45" s="92" t="s">
        <v>78</v>
      </c>
      <c r="B45" s="93">
        <f t="shared" si="0"/>
        <v>12</v>
      </c>
      <c r="C45" s="94" t="s">
        <v>79</v>
      </c>
      <c r="D45" s="95">
        <v>0</v>
      </c>
      <c r="E45" s="95">
        <v>0</v>
      </c>
      <c r="F45" s="96">
        <f>G45+H45+I45+J45</f>
        <v>0</v>
      </c>
      <c r="G45" s="95">
        <v>0</v>
      </c>
      <c r="H45" s="95">
        <v>0</v>
      </c>
      <c r="I45" s="95">
        <v>0</v>
      </c>
      <c r="J45" s="95">
        <v>0</v>
      </c>
      <c r="K45" s="71"/>
    </row>
    <row r="46" spans="1:16" s="73" customFormat="1" ht="21" customHeight="1" x14ac:dyDescent="0.25">
      <c r="A46" s="92" t="s">
        <v>80</v>
      </c>
      <c r="B46" s="93">
        <f t="shared" si="0"/>
        <v>13</v>
      </c>
      <c r="C46" s="94" t="s">
        <v>81</v>
      </c>
      <c r="D46" s="95">
        <v>0</v>
      </c>
      <c r="E46" s="95">
        <v>289.60000000000002</v>
      </c>
      <c r="F46" s="96">
        <v>0</v>
      </c>
      <c r="G46" s="95">
        <v>0</v>
      </c>
      <c r="H46" s="95">
        <v>0</v>
      </c>
      <c r="I46" s="95">
        <v>0</v>
      </c>
      <c r="J46" s="95">
        <v>0</v>
      </c>
      <c r="K46" s="71"/>
    </row>
    <row r="47" spans="1:16" s="73" customFormat="1" ht="35.25" customHeight="1" x14ac:dyDescent="0.25">
      <c r="A47" s="92" t="s">
        <v>82</v>
      </c>
      <c r="B47" s="93">
        <f t="shared" si="0"/>
        <v>14</v>
      </c>
      <c r="C47" s="94" t="s">
        <v>83</v>
      </c>
      <c r="D47" s="95">
        <v>3212.6</v>
      </c>
      <c r="E47" s="95">
        <v>6799.9</v>
      </c>
      <c r="F47" s="96">
        <f>G47+H47+I47+J47</f>
        <v>2000</v>
      </c>
      <c r="G47" s="95">
        <v>500</v>
      </c>
      <c r="H47" s="95">
        <v>500</v>
      </c>
      <c r="I47" s="95">
        <v>500</v>
      </c>
      <c r="J47" s="95">
        <v>500</v>
      </c>
      <c r="K47" s="71"/>
    </row>
    <row r="48" spans="1:16" s="73" customFormat="1" ht="21" customHeight="1" x14ac:dyDescent="0.25">
      <c r="A48" s="92" t="s">
        <v>84</v>
      </c>
      <c r="B48" s="93">
        <f t="shared" si="0"/>
        <v>15</v>
      </c>
      <c r="C48" s="94" t="s">
        <v>85</v>
      </c>
      <c r="D48" s="95">
        <v>5009.2</v>
      </c>
      <c r="E48" s="95">
        <v>0</v>
      </c>
      <c r="F48" s="96">
        <v>0</v>
      </c>
      <c r="G48" s="95">
        <v>0</v>
      </c>
      <c r="H48" s="95">
        <v>0</v>
      </c>
      <c r="I48" s="95">
        <v>0</v>
      </c>
      <c r="J48" s="95">
        <v>0</v>
      </c>
      <c r="K48" s="71"/>
    </row>
    <row r="49" spans="1:16" s="73" customFormat="1" ht="78" x14ac:dyDescent="0.25">
      <c r="A49" s="92" t="s">
        <v>86</v>
      </c>
      <c r="B49" s="93">
        <f t="shared" si="0"/>
        <v>16</v>
      </c>
      <c r="C49" s="94" t="s">
        <v>87</v>
      </c>
      <c r="D49" s="95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71"/>
    </row>
    <row r="50" spans="1:16" s="73" customFormat="1" ht="43.9" customHeight="1" x14ac:dyDescent="0.25">
      <c r="A50" s="92" t="s">
        <v>88</v>
      </c>
      <c r="B50" s="93">
        <f t="shared" si="0"/>
        <v>17</v>
      </c>
      <c r="C50" s="94" t="s">
        <v>89</v>
      </c>
      <c r="D50" s="95">
        <v>0</v>
      </c>
      <c r="E50" s="95">
        <v>0</v>
      </c>
      <c r="F50" s="96">
        <v>0</v>
      </c>
      <c r="G50" s="95">
        <v>0</v>
      </c>
      <c r="H50" s="95">
        <v>0</v>
      </c>
      <c r="I50" s="95">
        <v>0</v>
      </c>
      <c r="J50" s="97">
        <v>0</v>
      </c>
      <c r="K50" s="71"/>
    </row>
    <row r="51" spans="1:16" s="73" customFormat="1" ht="18.75" x14ac:dyDescent="0.25">
      <c r="A51" s="97" t="s">
        <v>90</v>
      </c>
      <c r="B51" s="98">
        <v>18</v>
      </c>
      <c r="C51" s="99">
        <v>1070</v>
      </c>
      <c r="D51" s="95">
        <v>0</v>
      </c>
      <c r="E51" s="100">
        <v>20372.599999999999</v>
      </c>
      <c r="F51" s="96">
        <v>4573</v>
      </c>
      <c r="G51" s="95">
        <v>0</v>
      </c>
      <c r="H51" s="95">
        <v>0</v>
      </c>
      <c r="I51" s="95">
        <v>0</v>
      </c>
      <c r="J51" s="97">
        <v>0</v>
      </c>
      <c r="K51" s="71"/>
    </row>
    <row r="52" spans="1:16" s="73" customFormat="1" ht="37.5" x14ac:dyDescent="0.25">
      <c r="A52" s="97" t="s">
        <v>91</v>
      </c>
      <c r="B52" s="98">
        <v>19</v>
      </c>
      <c r="C52" s="99">
        <v>1080</v>
      </c>
      <c r="D52" s="95">
        <v>0</v>
      </c>
      <c r="E52" s="100">
        <v>1136.0999999999999</v>
      </c>
      <c r="F52" s="96">
        <v>486.7</v>
      </c>
      <c r="G52" s="95">
        <v>0</v>
      </c>
      <c r="H52" s="95">
        <v>0</v>
      </c>
      <c r="I52" s="95">
        <v>0</v>
      </c>
      <c r="J52" s="95">
        <v>0</v>
      </c>
      <c r="K52" s="71"/>
    </row>
    <row r="53" spans="1:16" s="73" customFormat="1" ht="21" customHeight="1" x14ac:dyDescent="0.25">
      <c r="A53" s="60" t="s">
        <v>92</v>
      </c>
      <c r="B53" s="61">
        <v>20</v>
      </c>
      <c r="C53" s="62">
        <v>1100</v>
      </c>
      <c r="D53" s="65">
        <f t="shared" ref="D53:J53" si="1">D54+D69+D96+D112</f>
        <v>206319.69999999998</v>
      </c>
      <c r="E53" s="65">
        <f t="shared" si="1"/>
        <v>241697.89999999997</v>
      </c>
      <c r="F53" s="64">
        <f t="shared" si="1"/>
        <v>250468.16000000003</v>
      </c>
      <c r="G53" s="65">
        <f t="shared" si="1"/>
        <v>68086.8</v>
      </c>
      <c r="H53" s="65">
        <f t="shared" si="1"/>
        <v>64667.3</v>
      </c>
      <c r="I53" s="65">
        <f t="shared" si="1"/>
        <v>57450.299999999996</v>
      </c>
      <c r="J53" s="65">
        <f t="shared" si="1"/>
        <v>60263.760000000009</v>
      </c>
      <c r="K53" s="65"/>
    </row>
    <row r="54" spans="1:16" s="73" customFormat="1" ht="21" customHeight="1" x14ac:dyDescent="0.25">
      <c r="A54" s="87" t="s">
        <v>93</v>
      </c>
      <c r="B54" s="88">
        <f t="shared" ref="B54:B64" si="2">B53+1</f>
        <v>21</v>
      </c>
      <c r="C54" s="89">
        <v>1110</v>
      </c>
      <c r="D54" s="90">
        <v>19206.400000000001</v>
      </c>
      <c r="E54" s="90">
        <v>0</v>
      </c>
      <c r="F54" s="91">
        <v>0</v>
      </c>
      <c r="G54" s="90">
        <v>0</v>
      </c>
      <c r="H54" s="90">
        <v>0</v>
      </c>
      <c r="I54" s="90">
        <v>0</v>
      </c>
      <c r="J54" s="90">
        <v>0</v>
      </c>
      <c r="K54" s="90"/>
    </row>
    <row r="55" spans="1:16" s="73" customFormat="1" ht="21" customHeight="1" x14ac:dyDescent="0.25">
      <c r="A55" s="68" t="s">
        <v>94</v>
      </c>
      <c r="B55" s="69">
        <f t="shared" si="2"/>
        <v>22</v>
      </c>
      <c r="C55" s="70" t="s">
        <v>95</v>
      </c>
      <c r="D55" s="71">
        <v>16103.5</v>
      </c>
      <c r="E55" s="71">
        <v>0</v>
      </c>
      <c r="F55" s="72">
        <v>0</v>
      </c>
      <c r="G55" s="71">
        <v>0</v>
      </c>
      <c r="H55" s="71">
        <v>0</v>
      </c>
      <c r="I55" s="71">
        <v>0</v>
      </c>
      <c r="J55" s="71">
        <v>0</v>
      </c>
      <c r="K55" s="71"/>
    </row>
    <row r="56" spans="1:16" s="73" customFormat="1" ht="21" customHeight="1" x14ac:dyDescent="0.25">
      <c r="A56" s="68" t="s">
        <v>96</v>
      </c>
      <c r="B56" s="69">
        <f t="shared" si="2"/>
        <v>23</v>
      </c>
      <c r="C56" s="70" t="s">
        <v>97</v>
      </c>
      <c r="D56" s="71">
        <v>3102.9</v>
      </c>
      <c r="E56" s="71">
        <v>0</v>
      </c>
      <c r="F56" s="72">
        <v>0</v>
      </c>
      <c r="G56" s="71">
        <v>0</v>
      </c>
      <c r="H56" s="71">
        <v>0</v>
      </c>
      <c r="I56" s="71">
        <v>0</v>
      </c>
      <c r="J56" s="71">
        <v>0</v>
      </c>
      <c r="K56" s="71"/>
    </row>
    <row r="57" spans="1:16" s="73" customFormat="1" ht="21" customHeight="1" x14ac:dyDescent="0.25">
      <c r="A57" s="68" t="s">
        <v>98</v>
      </c>
      <c r="B57" s="69">
        <f t="shared" si="2"/>
        <v>24</v>
      </c>
      <c r="C57" s="70" t="s">
        <v>99</v>
      </c>
      <c r="D57" s="71">
        <v>0</v>
      </c>
      <c r="E57" s="71">
        <v>0</v>
      </c>
      <c r="F57" s="72">
        <v>0</v>
      </c>
      <c r="G57" s="71">
        <v>0</v>
      </c>
      <c r="H57" s="71">
        <v>0</v>
      </c>
      <c r="I57" s="71">
        <v>0</v>
      </c>
      <c r="J57" s="71">
        <v>0</v>
      </c>
      <c r="K57" s="71"/>
    </row>
    <row r="58" spans="1:16" s="73" customFormat="1" ht="21" customHeight="1" x14ac:dyDescent="0.25">
      <c r="A58" s="68" t="s">
        <v>100</v>
      </c>
      <c r="B58" s="69">
        <f t="shared" si="2"/>
        <v>25</v>
      </c>
      <c r="C58" s="70" t="s">
        <v>101</v>
      </c>
      <c r="D58" s="71">
        <v>0</v>
      </c>
      <c r="E58" s="71">
        <v>0</v>
      </c>
      <c r="F58" s="72">
        <v>0</v>
      </c>
      <c r="G58" s="71">
        <v>0</v>
      </c>
      <c r="H58" s="71">
        <v>0</v>
      </c>
      <c r="I58" s="71">
        <v>0</v>
      </c>
      <c r="J58" s="71">
        <v>0</v>
      </c>
      <c r="K58" s="71"/>
      <c r="P58" s="82"/>
    </row>
    <row r="59" spans="1:16" s="73" customFormat="1" ht="21" customHeight="1" x14ac:dyDescent="0.25">
      <c r="A59" s="68" t="s">
        <v>102</v>
      </c>
      <c r="B59" s="69">
        <f t="shared" si="2"/>
        <v>26</v>
      </c>
      <c r="C59" s="70" t="s">
        <v>103</v>
      </c>
      <c r="D59" s="71">
        <v>0</v>
      </c>
      <c r="E59" s="71">
        <v>0</v>
      </c>
      <c r="F59" s="72">
        <v>0</v>
      </c>
      <c r="G59" s="71">
        <v>0</v>
      </c>
      <c r="H59" s="71">
        <v>0</v>
      </c>
      <c r="I59" s="71">
        <v>0</v>
      </c>
      <c r="J59" s="71">
        <v>0</v>
      </c>
      <c r="K59" s="71"/>
    </row>
    <row r="60" spans="1:16" s="73" customFormat="1" ht="21" customHeight="1" x14ac:dyDescent="0.25">
      <c r="A60" s="68" t="s">
        <v>104</v>
      </c>
      <c r="B60" s="69">
        <f t="shared" si="2"/>
        <v>27</v>
      </c>
      <c r="C60" s="70" t="s">
        <v>105</v>
      </c>
      <c r="D60" s="71">
        <v>0</v>
      </c>
      <c r="E60" s="71">
        <v>0</v>
      </c>
      <c r="F60" s="72">
        <v>0</v>
      </c>
      <c r="G60" s="71">
        <v>0</v>
      </c>
      <c r="H60" s="71">
        <v>0</v>
      </c>
      <c r="I60" s="71">
        <v>0</v>
      </c>
      <c r="J60" s="71">
        <v>0</v>
      </c>
      <c r="K60" s="71"/>
    </row>
    <row r="61" spans="1:16" s="73" customFormat="1" ht="21" customHeight="1" x14ac:dyDescent="0.25">
      <c r="A61" s="68" t="s">
        <v>106</v>
      </c>
      <c r="B61" s="69">
        <f t="shared" si="2"/>
        <v>28</v>
      </c>
      <c r="C61" s="70" t="s">
        <v>107</v>
      </c>
      <c r="D61" s="71">
        <v>0</v>
      </c>
      <c r="E61" s="71">
        <v>0</v>
      </c>
      <c r="F61" s="72">
        <f>G61+H61+I61+J61</f>
        <v>0</v>
      </c>
      <c r="G61" s="71">
        <v>0</v>
      </c>
      <c r="H61" s="71">
        <v>0</v>
      </c>
      <c r="I61" s="71">
        <v>0</v>
      </c>
      <c r="J61" s="71">
        <v>0</v>
      </c>
      <c r="K61" s="71"/>
    </row>
    <row r="62" spans="1:16" s="73" customFormat="1" ht="21" customHeight="1" x14ac:dyDescent="0.25">
      <c r="A62" s="68" t="s">
        <v>108</v>
      </c>
      <c r="B62" s="69">
        <f t="shared" si="2"/>
        <v>29</v>
      </c>
      <c r="C62" s="70" t="s">
        <v>109</v>
      </c>
      <c r="D62" s="71">
        <v>0</v>
      </c>
      <c r="E62" s="71">
        <v>0</v>
      </c>
      <c r="F62" s="72">
        <v>0</v>
      </c>
      <c r="G62" s="71">
        <v>0</v>
      </c>
      <c r="H62" s="71">
        <v>0</v>
      </c>
      <c r="I62" s="71">
        <v>0</v>
      </c>
      <c r="J62" s="71">
        <v>0</v>
      </c>
      <c r="K62" s="71"/>
    </row>
    <row r="63" spans="1:16" s="73" customFormat="1" ht="21" customHeight="1" x14ac:dyDescent="0.25">
      <c r="A63" s="68" t="s">
        <v>110</v>
      </c>
      <c r="B63" s="69">
        <f t="shared" si="2"/>
        <v>30</v>
      </c>
      <c r="C63" s="70" t="s">
        <v>111</v>
      </c>
      <c r="D63" s="72">
        <v>0</v>
      </c>
      <c r="E63" s="72">
        <v>0</v>
      </c>
      <c r="F63" s="72">
        <f>G63+H63+I63+J63</f>
        <v>0</v>
      </c>
      <c r="G63" s="71">
        <v>0</v>
      </c>
      <c r="H63" s="71">
        <v>0</v>
      </c>
      <c r="I63" s="71">
        <v>0</v>
      </c>
      <c r="J63" s="71">
        <v>0</v>
      </c>
      <c r="K63" s="71"/>
    </row>
    <row r="64" spans="1:16" s="73" customFormat="1" ht="21" customHeight="1" x14ac:dyDescent="0.25">
      <c r="A64" s="68" t="s">
        <v>112</v>
      </c>
      <c r="B64" s="69">
        <f t="shared" si="2"/>
        <v>31</v>
      </c>
      <c r="C64" s="70" t="s">
        <v>113</v>
      </c>
      <c r="D64" s="72">
        <v>0</v>
      </c>
      <c r="E64" s="72">
        <v>0</v>
      </c>
      <c r="F64" s="72">
        <f>G64+H64+I64+J64</f>
        <v>0</v>
      </c>
      <c r="G64" s="71">
        <v>0</v>
      </c>
      <c r="H64" s="71">
        <v>0</v>
      </c>
      <c r="I64" s="71">
        <v>0</v>
      </c>
      <c r="J64" s="71">
        <v>0</v>
      </c>
      <c r="K64" s="71"/>
    </row>
    <row r="65" spans="1:16" s="73" customFormat="1" ht="21" customHeight="1" x14ac:dyDescent="0.25">
      <c r="A65" s="68" t="s">
        <v>114</v>
      </c>
      <c r="B65" s="69">
        <v>32</v>
      </c>
      <c r="C65" s="70" t="s">
        <v>115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1"/>
    </row>
    <row r="66" spans="1:16" s="73" customFormat="1" ht="21" customHeight="1" x14ac:dyDescent="0.25">
      <c r="A66" s="101" t="s">
        <v>116</v>
      </c>
      <c r="B66" s="69">
        <v>33</v>
      </c>
      <c r="C66" s="70" t="s">
        <v>117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1"/>
    </row>
    <row r="67" spans="1:16" s="73" customFormat="1" ht="21" customHeight="1" x14ac:dyDescent="0.25">
      <c r="A67" s="101" t="s">
        <v>118</v>
      </c>
      <c r="B67" s="69">
        <v>34</v>
      </c>
      <c r="C67" s="70" t="s">
        <v>119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1"/>
    </row>
    <row r="68" spans="1:16" s="73" customFormat="1" ht="21" customHeight="1" x14ac:dyDescent="0.25">
      <c r="A68" s="101" t="s">
        <v>120</v>
      </c>
      <c r="B68" s="69">
        <v>35</v>
      </c>
      <c r="C68" s="70" t="s">
        <v>121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1"/>
    </row>
    <row r="69" spans="1:16" s="73" customFormat="1" ht="21" customHeight="1" x14ac:dyDescent="0.25">
      <c r="A69" s="87" t="s">
        <v>122</v>
      </c>
      <c r="B69" s="88">
        <v>36</v>
      </c>
      <c r="C69" s="89">
        <v>1120</v>
      </c>
      <c r="D69" s="102">
        <f>D70+D71+D72+D78+D79+D80+D95</f>
        <v>147514.79999999999</v>
      </c>
      <c r="E69" s="102">
        <f>E70+E71+E72+E78+E79+E80+E95</f>
        <v>207215.59999999998</v>
      </c>
      <c r="F69" s="102">
        <f t="shared" ref="F69:F78" si="3">G69+H69+I69+J69</f>
        <v>215198.46000000002</v>
      </c>
      <c r="G69" s="103">
        <f>G70+G71+G72+G78+G79+G80+G91+G92+G93+G94+G95</f>
        <v>53952.200000000004</v>
      </c>
      <c r="H69" s="103">
        <f>H70+H71+H72+H78+H79+H80+H91+H92+H93+H94+H95</f>
        <v>55155.5</v>
      </c>
      <c r="I69" s="103">
        <f>I70+I71+I72+I78+I79+I80+I91+I92+I93+I94+I95</f>
        <v>53045.399999999994</v>
      </c>
      <c r="J69" s="103">
        <f>J70+J71+J72+J78+J79+J80+J91+J92+J93+J94+J95</f>
        <v>53045.360000000008</v>
      </c>
      <c r="K69" s="95"/>
      <c r="P69" s="82"/>
    </row>
    <row r="70" spans="1:16" s="73" customFormat="1" ht="21" customHeight="1" x14ac:dyDescent="0.25">
      <c r="A70" s="74" t="s">
        <v>94</v>
      </c>
      <c r="B70" s="61">
        <f>B69+1</f>
        <v>37</v>
      </c>
      <c r="C70" s="75" t="s">
        <v>123</v>
      </c>
      <c r="D70" s="104">
        <v>89461.7</v>
      </c>
      <c r="E70" s="104">
        <v>131236.79999999999</v>
      </c>
      <c r="F70" s="64">
        <f t="shared" si="3"/>
        <v>144514.79999999999</v>
      </c>
      <c r="G70" s="105">
        <v>36758.9</v>
      </c>
      <c r="H70" s="105">
        <v>32484.5</v>
      </c>
      <c r="I70" s="105">
        <v>37612.6</v>
      </c>
      <c r="J70" s="105">
        <v>37658.800000000003</v>
      </c>
      <c r="K70" s="106"/>
    </row>
    <row r="71" spans="1:16" s="73" customFormat="1" ht="21" customHeight="1" x14ac:dyDescent="0.25">
      <c r="A71" s="74" t="s">
        <v>96</v>
      </c>
      <c r="B71" s="61">
        <f>B70+1</f>
        <v>38</v>
      </c>
      <c r="C71" s="75" t="s">
        <v>124</v>
      </c>
      <c r="D71" s="104">
        <v>18144.599999999999</v>
      </c>
      <c r="E71" s="104">
        <v>27244.5</v>
      </c>
      <c r="F71" s="64">
        <f t="shared" si="3"/>
        <v>31335.600000000002</v>
      </c>
      <c r="G71" s="105">
        <v>8086.9</v>
      </c>
      <c r="H71" s="105">
        <v>6685.8</v>
      </c>
      <c r="I71" s="105">
        <v>8277.1</v>
      </c>
      <c r="J71" s="105">
        <v>8285.7999999999993</v>
      </c>
      <c r="K71" s="106"/>
    </row>
    <row r="72" spans="1:16" s="73" customFormat="1" ht="21" customHeight="1" x14ac:dyDescent="0.25">
      <c r="A72" s="68" t="s">
        <v>98</v>
      </c>
      <c r="B72" s="69">
        <f>B71+1</f>
        <v>39</v>
      </c>
      <c r="C72" s="70" t="s">
        <v>125</v>
      </c>
      <c r="D72" s="107">
        <f>D73+D74+D75+D76+D77</f>
        <v>178.1</v>
      </c>
      <c r="E72" s="72">
        <f>E73+E74+E75+E76+E77</f>
        <v>179.60000000000002</v>
      </c>
      <c r="F72" s="108">
        <f t="shared" si="3"/>
        <v>1152.2</v>
      </c>
      <c r="G72" s="109">
        <f>G73+G74+G75+G76+G77</f>
        <v>582</v>
      </c>
      <c r="H72" s="109">
        <f>H73+H74+H75+H76+H77</f>
        <v>485.2</v>
      </c>
      <c r="I72" s="109">
        <f>I73+I74+I75+I76+I77</f>
        <v>70</v>
      </c>
      <c r="J72" s="109">
        <f>J73+J74+J75+J76+J77</f>
        <v>15</v>
      </c>
      <c r="K72" s="106"/>
    </row>
    <row r="73" spans="1:16" s="73" customFormat="1" ht="21" x14ac:dyDescent="0.25">
      <c r="A73" s="101" t="s">
        <v>126</v>
      </c>
      <c r="B73" s="69">
        <v>40</v>
      </c>
      <c r="C73" s="110" t="s">
        <v>127</v>
      </c>
      <c r="D73" s="107">
        <v>0</v>
      </c>
      <c r="E73" s="107">
        <v>0</v>
      </c>
      <c r="F73" s="108">
        <f t="shared" si="3"/>
        <v>927.2</v>
      </c>
      <c r="G73" s="109">
        <v>512</v>
      </c>
      <c r="H73" s="71">
        <v>415.2</v>
      </c>
      <c r="I73" s="71">
        <v>0</v>
      </c>
      <c r="J73" s="71">
        <v>0</v>
      </c>
      <c r="K73" s="106"/>
    </row>
    <row r="74" spans="1:16" s="73" customFormat="1" ht="21" x14ac:dyDescent="0.25">
      <c r="A74" s="101" t="s">
        <v>128</v>
      </c>
      <c r="B74" s="69">
        <v>41</v>
      </c>
      <c r="C74" s="110" t="s">
        <v>129</v>
      </c>
      <c r="D74" s="107">
        <v>178.1</v>
      </c>
      <c r="E74" s="107">
        <v>161.80000000000001</v>
      </c>
      <c r="F74" s="108">
        <f t="shared" si="3"/>
        <v>165</v>
      </c>
      <c r="G74" s="109">
        <v>55</v>
      </c>
      <c r="H74" s="109">
        <v>55</v>
      </c>
      <c r="I74" s="109">
        <v>55</v>
      </c>
      <c r="J74" s="109">
        <v>0</v>
      </c>
      <c r="K74" s="106"/>
    </row>
    <row r="75" spans="1:16" s="73" customFormat="1" ht="21" x14ac:dyDescent="0.25">
      <c r="A75" s="101" t="s">
        <v>130</v>
      </c>
      <c r="B75" s="69">
        <v>42</v>
      </c>
      <c r="C75" s="110" t="s">
        <v>131</v>
      </c>
      <c r="D75" s="107">
        <v>0</v>
      </c>
      <c r="E75" s="107">
        <v>0</v>
      </c>
      <c r="F75" s="108">
        <f t="shared" si="3"/>
        <v>0</v>
      </c>
      <c r="G75" s="71">
        <v>0</v>
      </c>
      <c r="H75" s="71">
        <v>0</v>
      </c>
      <c r="I75" s="71">
        <v>0</v>
      </c>
      <c r="J75" s="71">
        <v>0</v>
      </c>
      <c r="K75" s="106"/>
    </row>
    <row r="76" spans="1:16" s="73" customFormat="1" ht="31.7" customHeight="1" x14ac:dyDescent="0.25">
      <c r="A76" s="101" t="s">
        <v>132</v>
      </c>
      <c r="B76" s="69">
        <v>43</v>
      </c>
      <c r="C76" s="110" t="s">
        <v>133</v>
      </c>
      <c r="D76" s="107">
        <v>0</v>
      </c>
      <c r="E76" s="107">
        <v>0</v>
      </c>
      <c r="F76" s="108">
        <f t="shared" si="3"/>
        <v>0</v>
      </c>
      <c r="G76" s="71">
        <v>0</v>
      </c>
      <c r="H76" s="71">
        <v>0</v>
      </c>
      <c r="I76" s="71">
        <v>0</v>
      </c>
      <c r="J76" s="71">
        <v>0</v>
      </c>
      <c r="K76" s="106"/>
    </row>
    <row r="77" spans="1:16" s="73" customFormat="1" ht="24.75" customHeight="1" x14ac:dyDescent="0.25">
      <c r="A77" s="101" t="s">
        <v>134</v>
      </c>
      <c r="B77" s="69">
        <v>44</v>
      </c>
      <c r="C77" s="110" t="s">
        <v>135</v>
      </c>
      <c r="D77" s="107">
        <v>0</v>
      </c>
      <c r="E77" s="107">
        <v>17.8</v>
      </c>
      <c r="F77" s="108">
        <f t="shared" si="3"/>
        <v>60</v>
      </c>
      <c r="G77" s="109">
        <v>15</v>
      </c>
      <c r="H77" s="109">
        <v>15</v>
      </c>
      <c r="I77" s="109">
        <v>15</v>
      </c>
      <c r="J77" s="109">
        <v>15</v>
      </c>
      <c r="K77" s="106"/>
    </row>
    <row r="78" spans="1:16" s="73" customFormat="1" ht="18" customHeight="1" x14ac:dyDescent="0.25">
      <c r="A78" s="68" t="s">
        <v>100</v>
      </c>
      <c r="B78" s="69">
        <v>45</v>
      </c>
      <c r="C78" s="70" t="s">
        <v>136</v>
      </c>
      <c r="D78" s="107">
        <v>31796.9</v>
      </c>
      <c r="E78" s="107">
        <v>41469.9</v>
      </c>
      <c r="F78" s="108">
        <f t="shared" si="3"/>
        <v>25114.799999999999</v>
      </c>
      <c r="G78" s="109">
        <v>7156.8</v>
      </c>
      <c r="H78" s="109">
        <v>5458</v>
      </c>
      <c r="I78" s="109">
        <v>6250</v>
      </c>
      <c r="J78" s="109">
        <v>6250</v>
      </c>
      <c r="K78" s="106"/>
    </row>
    <row r="79" spans="1:16" s="73" customFormat="1" ht="18" customHeight="1" x14ac:dyDescent="0.25">
      <c r="A79" s="68" t="s">
        <v>102</v>
      </c>
      <c r="B79" s="69">
        <v>46</v>
      </c>
      <c r="C79" s="70" t="s">
        <v>137</v>
      </c>
      <c r="D79" s="107">
        <v>0</v>
      </c>
      <c r="E79" s="107">
        <v>0</v>
      </c>
      <c r="F79" s="107">
        <v>0</v>
      </c>
      <c r="G79" s="111">
        <v>0</v>
      </c>
      <c r="H79" s="111">
        <v>0</v>
      </c>
      <c r="I79" s="111">
        <v>0</v>
      </c>
      <c r="J79" s="111">
        <v>0</v>
      </c>
      <c r="K79" s="106"/>
    </row>
    <row r="80" spans="1:16" s="73" customFormat="1" ht="18" customHeight="1" x14ac:dyDescent="0.25">
      <c r="A80" s="68" t="s">
        <v>104</v>
      </c>
      <c r="B80" s="69">
        <v>47</v>
      </c>
      <c r="C80" s="70" t="s">
        <v>138</v>
      </c>
      <c r="D80" s="107">
        <f>D81+D82+D83+D84+D85+D86+D87+D88+D89+D90</f>
        <v>394.2</v>
      </c>
      <c r="E80" s="107">
        <f>E81+E82+E83+E84+E85+E86+E87+E88+E89+E90</f>
        <v>2842</v>
      </c>
      <c r="F80" s="108">
        <f t="shared" ref="F80:F90" si="4">G80+H80+I80+J80</f>
        <v>4557.0600000000004</v>
      </c>
      <c r="G80" s="109">
        <f>G81+G82+G83+G84+G85+G86+G87+G88+G89+G90</f>
        <v>813.59999999999991</v>
      </c>
      <c r="H80" s="109">
        <f>H81+H82+H83+H84+H85+H86+H87+H88+H89+H90</f>
        <v>2072</v>
      </c>
      <c r="I80" s="109">
        <f>I81+I82+I83+I84+I85+I86+I87+I88+I89+I90</f>
        <v>835.7</v>
      </c>
      <c r="J80" s="109">
        <f>J81+J82+J83+J84+J85+J86+J87+J88+J89+J90</f>
        <v>835.76</v>
      </c>
      <c r="K80" s="106"/>
    </row>
    <row r="81" spans="1:11" s="73" customFormat="1" ht="18" customHeight="1" x14ac:dyDescent="0.25">
      <c r="A81" s="112" t="s">
        <v>139</v>
      </c>
      <c r="B81" s="69">
        <v>48</v>
      </c>
      <c r="C81" s="110" t="s">
        <v>140</v>
      </c>
      <c r="D81" s="107">
        <v>53</v>
      </c>
      <c r="E81" s="107">
        <v>54.9</v>
      </c>
      <c r="F81" s="107">
        <f t="shared" si="4"/>
        <v>123.79999999999998</v>
      </c>
      <c r="G81" s="109">
        <v>23.4</v>
      </c>
      <c r="H81" s="109">
        <v>30.2</v>
      </c>
      <c r="I81" s="109">
        <v>35.1</v>
      </c>
      <c r="J81" s="109">
        <v>35.1</v>
      </c>
      <c r="K81" s="106"/>
    </row>
    <row r="82" spans="1:11" s="73" customFormat="1" ht="18" customHeight="1" x14ac:dyDescent="0.25">
      <c r="A82" s="112" t="s">
        <v>141</v>
      </c>
      <c r="B82" s="69">
        <v>49</v>
      </c>
      <c r="C82" s="110" t="s">
        <v>142</v>
      </c>
      <c r="D82" s="107">
        <v>0</v>
      </c>
      <c r="E82" s="107">
        <v>390.1</v>
      </c>
      <c r="F82" s="72">
        <f t="shared" si="4"/>
        <v>204.56</v>
      </c>
      <c r="G82" s="109">
        <v>20.5</v>
      </c>
      <c r="H82" s="109">
        <v>122.2</v>
      </c>
      <c r="I82" s="109">
        <v>30.9</v>
      </c>
      <c r="J82" s="109">
        <v>30.96</v>
      </c>
      <c r="K82" s="106"/>
    </row>
    <row r="83" spans="1:11" s="73" customFormat="1" ht="18" customHeight="1" x14ac:dyDescent="0.25">
      <c r="A83" s="112" t="s">
        <v>143</v>
      </c>
      <c r="B83" s="69">
        <v>50</v>
      </c>
      <c r="C83" s="110" t="s">
        <v>144</v>
      </c>
      <c r="D83" s="107">
        <v>84.8</v>
      </c>
      <c r="E83" s="107">
        <v>1451.8</v>
      </c>
      <c r="F83" s="72">
        <f t="shared" si="4"/>
        <v>1676.4</v>
      </c>
      <c r="G83" s="109">
        <v>100</v>
      </c>
      <c r="H83" s="109">
        <v>1376.4</v>
      </c>
      <c r="I83" s="109">
        <v>100</v>
      </c>
      <c r="J83" s="109">
        <v>100</v>
      </c>
      <c r="K83" s="106"/>
    </row>
    <row r="84" spans="1:11" s="73" customFormat="1" ht="18" customHeight="1" x14ac:dyDescent="0.25">
      <c r="A84" s="112" t="s">
        <v>145</v>
      </c>
      <c r="B84" s="69">
        <v>51</v>
      </c>
      <c r="C84" s="110" t="s">
        <v>146</v>
      </c>
      <c r="D84" s="107">
        <v>0</v>
      </c>
      <c r="E84" s="107">
        <v>64.099999999999994</v>
      </c>
      <c r="F84" s="72">
        <f t="shared" si="4"/>
        <v>46.3</v>
      </c>
      <c r="G84" s="107">
        <v>0</v>
      </c>
      <c r="H84" s="107">
        <v>46.3</v>
      </c>
      <c r="I84" s="107">
        <v>0</v>
      </c>
      <c r="J84" s="107">
        <v>0</v>
      </c>
      <c r="K84" s="106"/>
    </row>
    <row r="85" spans="1:11" s="73" customFormat="1" ht="18" customHeight="1" x14ac:dyDescent="0.25">
      <c r="A85" s="112" t="s">
        <v>147</v>
      </c>
      <c r="B85" s="69">
        <v>52</v>
      </c>
      <c r="C85" s="110" t="s">
        <v>148</v>
      </c>
      <c r="D85" s="107">
        <v>0</v>
      </c>
      <c r="E85" s="107">
        <v>0</v>
      </c>
      <c r="F85" s="107">
        <f t="shared" si="4"/>
        <v>0</v>
      </c>
      <c r="G85" s="107">
        <v>0</v>
      </c>
      <c r="H85" s="107">
        <v>0</v>
      </c>
      <c r="I85" s="107">
        <v>0</v>
      </c>
      <c r="J85" s="107">
        <v>0</v>
      </c>
      <c r="K85" s="106"/>
    </row>
    <row r="86" spans="1:11" s="73" customFormat="1" ht="33.75" customHeight="1" x14ac:dyDescent="0.25">
      <c r="A86" s="112" t="s">
        <v>149</v>
      </c>
      <c r="B86" s="69">
        <v>53</v>
      </c>
      <c r="C86" s="110" t="s">
        <v>150</v>
      </c>
      <c r="D86" s="107">
        <v>0</v>
      </c>
      <c r="E86" s="107">
        <v>0</v>
      </c>
      <c r="F86" s="107">
        <f t="shared" si="4"/>
        <v>602.29999999999995</v>
      </c>
      <c r="G86" s="109">
        <v>135</v>
      </c>
      <c r="H86" s="109">
        <v>197.3</v>
      </c>
      <c r="I86" s="109">
        <v>135</v>
      </c>
      <c r="J86" s="109">
        <v>135</v>
      </c>
      <c r="K86" s="106"/>
    </row>
    <row r="87" spans="1:11" s="73" customFormat="1" ht="18" customHeight="1" x14ac:dyDescent="0.25">
      <c r="A87" s="112" t="s">
        <v>151</v>
      </c>
      <c r="B87" s="69">
        <v>54</v>
      </c>
      <c r="C87" s="110" t="s">
        <v>152</v>
      </c>
      <c r="D87" s="107">
        <v>0</v>
      </c>
      <c r="E87" s="107">
        <v>0</v>
      </c>
      <c r="F87" s="107">
        <f t="shared" si="4"/>
        <v>0</v>
      </c>
      <c r="G87" s="107">
        <v>0</v>
      </c>
      <c r="H87" s="107">
        <v>0</v>
      </c>
      <c r="I87" s="107">
        <v>0</v>
      </c>
      <c r="J87" s="107">
        <v>0</v>
      </c>
      <c r="K87" s="106"/>
    </row>
    <row r="88" spans="1:11" s="73" customFormat="1" ht="18" customHeight="1" x14ac:dyDescent="0.25">
      <c r="A88" s="112" t="s">
        <v>153</v>
      </c>
      <c r="B88" s="69">
        <v>55</v>
      </c>
      <c r="C88" s="110" t="s">
        <v>154</v>
      </c>
      <c r="D88" s="107">
        <v>0</v>
      </c>
      <c r="E88" s="107">
        <v>0</v>
      </c>
      <c r="F88" s="107">
        <f t="shared" si="4"/>
        <v>0</v>
      </c>
      <c r="G88" s="107">
        <v>0</v>
      </c>
      <c r="H88" s="107">
        <v>0</v>
      </c>
      <c r="I88" s="107">
        <v>0</v>
      </c>
      <c r="J88" s="107">
        <v>0</v>
      </c>
      <c r="K88" s="106"/>
    </row>
    <row r="89" spans="1:11" s="73" customFormat="1" ht="18.75" x14ac:dyDescent="0.25">
      <c r="A89" s="112" t="s">
        <v>155</v>
      </c>
      <c r="B89" s="69">
        <v>56</v>
      </c>
      <c r="C89" s="110" t="s">
        <v>156</v>
      </c>
      <c r="D89" s="107">
        <v>0</v>
      </c>
      <c r="E89" s="107">
        <v>197.9</v>
      </c>
      <c r="F89" s="107">
        <f t="shared" si="4"/>
        <v>1044.4000000000001</v>
      </c>
      <c r="G89" s="109">
        <v>284.7</v>
      </c>
      <c r="H89" s="109">
        <v>190.3</v>
      </c>
      <c r="I89" s="109">
        <v>284.7</v>
      </c>
      <c r="J89" s="109">
        <v>284.7</v>
      </c>
      <c r="K89" s="106"/>
    </row>
    <row r="90" spans="1:11" s="73" customFormat="1" ht="18.75" x14ac:dyDescent="0.25">
      <c r="A90" s="112" t="s">
        <v>134</v>
      </c>
      <c r="B90" s="69">
        <v>57</v>
      </c>
      <c r="C90" s="110" t="s">
        <v>157</v>
      </c>
      <c r="D90" s="107">
        <v>256.39999999999998</v>
      </c>
      <c r="E90" s="107">
        <v>683.2</v>
      </c>
      <c r="F90" s="107">
        <f t="shared" si="4"/>
        <v>859.3</v>
      </c>
      <c r="G90" s="109">
        <v>250</v>
      </c>
      <c r="H90" s="109">
        <v>109.3</v>
      </c>
      <c r="I90" s="109">
        <v>250</v>
      </c>
      <c r="J90" s="109">
        <v>250</v>
      </c>
      <c r="K90" s="106"/>
    </row>
    <row r="91" spans="1:11" s="73" customFormat="1" ht="21" customHeight="1" x14ac:dyDescent="0.25">
      <c r="A91" s="68" t="s">
        <v>106</v>
      </c>
      <c r="B91" s="69">
        <v>58</v>
      </c>
      <c r="C91" s="70" t="s">
        <v>158</v>
      </c>
      <c r="D91" s="107">
        <v>0</v>
      </c>
      <c r="E91" s="107">
        <v>0</v>
      </c>
      <c r="F91" s="107">
        <v>0</v>
      </c>
      <c r="G91" s="71">
        <v>0</v>
      </c>
      <c r="H91" s="71">
        <v>0</v>
      </c>
      <c r="I91" s="71">
        <v>0</v>
      </c>
      <c r="J91" s="71">
        <v>0</v>
      </c>
      <c r="K91" s="106"/>
    </row>
    <row r="92" spans="1:11" s="73" customFormat="1" ht="21" customHeight="1" x14ac:dyDescent="0.25">
      <c r="A92" s="68" t="s">
        <v>108</v>
      </c>
      <c r="B92" s="69">
        <v>59</v>
      </c>
      <c r="C92" s="70" t="s">
        <v>159</v>
      </c>
      <c r="D92" s="107">
        <v>0</v>
      </c>
      <c r="E92" s="107">
        <v>0</v>
      </c>
      <c r="F92" s="107">
        <v>0</v>
      </c>
      <c r="G92" s="71">
        <v>0</v>
      </c>
      <c r="H92" s="71">
        <v>0</v>
      </c>
      <c r="I92" s="71">
        <v>0</v>
      </c>
      <c r="J92" s="71">
        <v>0</v>
      </c>
      <c r="K92" s="106"/>
    </row>
    <row r="93" spans="1:11" s="73" customFormat="1" ht="21" customHeight="1" x14ac:dyDescent="0.25">
      <c r="A93" s="68" t="s">
        <v>110</v>
      </c>
      <c r="B93" s="69">
        <v>60</v>
      </c>
      <c r="C93" s="70" t="s">
        <v>160</v>
      </c>
      <c r="D93" s="107">
        <v>0</v>
      </c>
      <c r="E93" s="107">
        <v>0</v>
      </c>
      <c r="F93" s="107">
        <f t="shared" ref="F93:F103" si="5">G93+H93+I93+J93</f>
        <v>0</v>
      </c>
      <c r="G93" s="71">
        <v>0</v>
      </c>
      <c r="H93" s="71">
        <v>0</v>
      </c>
      <c r="I93" s="71">
        <v>0</v>
      </c>
      <c r="J93" s="71">
        <v>0</v>
      </c>
      <c r="K93" s="106"/>
    </row>
    <row r="94" spans="1:11" s="73" customFormat="1" ht="21" customHeight="1" x14ac:dyDescent="0.25">
      <c r="A94" s="68" t="s">
        <v>112</v>
      </c>
      <c r="B94" s="69">
        <v>61</v>
      </c>
      <c r="C94" s="70" t="s">
        <v>161</v>
      </c>
      <c r="D94" s="107">
        <v>0</v>
      </c>
      <c r="E94" s="107">
        <v>0</v>
      </c>
      <c r="F94" s="107">
        <f t="shared" si="5"/>
        <v>0</v>
      </c>
      <c r="G94" s="71">
        <v>0</v>
      </c>
      <c r="H94" s="71">
        <v>0</v>
      </c>
      <c r="I94" s="71">
        <v>0</v>
      </c>
      <c r="J94" s="71">
        <v>0</v>
      </c>
      <c r="K94" s="106"/>
    </row>
    <row r="95" spans="1:11" s="73" customFormat="1" ht="21" customHeight="1" x14ac:dyDescent="0.25">
      <c r="A95" s="68" t="s">
        <v>162</v>
      </c>
      <c r="B95" s="69">
        <v>62</v>
      </c>
      <c r="C95" s="70" t="s">
        <v>163</v>
      </c>
      <c r="D95" s="107">
        <v>7539.3</v>
      </c>
      <c r="E95" s="107">
        <v>4242.8</v>
      </c>
      <c r="F95" s="72">
        <f t="shared" si="5"/>
        <v>8524</v>
      </c>
      <c r="G95" s="109">
        <v>554</v>
      </c>
      <c r="H95" s="68">
        <v>7970</v>
      </c>
      <c r="I95" s="68">
        <v>0</v>
      </c>
      <c r="J95" s="68">
        <v>0</v>
      </c>
      <c r="K95" s="106"/>
    </row>
    <row r="96" spans="1:11" s="73" customFormat="1" ht="21" customHeight="1" x14ac:dyDescent="0.25">
      <c r="A96" s="74" t="s">
        <v>164</v>
      </c>
      <c r="B96" s="113">
        <v>63</v>
      </c>
      <c r="C96" s="75">
        <v>1130</v>
      </c>
      <c r="D96" s="76">
        <f>D97+D98+D99+D100+D101+D102+D103+D104+D109+D110+D111</f>
        <v>7085.9</v>
      </c>
      <c r="E96" s="86">
        <f>E97+E98+E99+E100+E101+E102+E103+E104+E111</f>
        <v>7738.8999999999978</v>
      </c>
      <c r="F96" s="86">
        <f t="shared" si="5"/>
        <v>2000</v>
      </c>
      <c r="G96" s="105">
        <f>G97+G98+G99+G100+G101+G102+G103+G104+G111</f>
        <v>500</v>
      </c>
      <c r="H96" s="105">
        <f>H97+H98+H99+H100+H101+H102+H103+H104+H111</f>
        <v>500</v>
      </c>
      <c r="I96" s="105">
        <f>I97+I98+I99+I100+I101+I102+I103+I104+I111</f>
        <v>500</v>
      </c>
      <c r="J96" s="105">
        <f>J97+J98+J99+J100+J101+J102+J103+J104+J111</f>
        <v>500</v>
      </c>
      <c r="K96" s="76"/>
    </row>
    <row r="97" spans="1:11" s="73" customFormat="1" ht="21" customHeight="1" x14ac:dyDescent="0.25">
      <c r="A97" s="68" t="s">
        <v>94</v>
      </c>
      <c r="B97" s="69">
        <v>64</v>
      </c>
      <c r="C97" s="70" t="s">
        <v>165</v>
      </c>
      <c r="D97" s="71">
        <v>123.6</v>
      </c>
      <c r="E97" s="72">
        <v>2254.6999999999998</v>
      </c>
      <c r="F97" s="107">
        <f t="shared" si="5"/>
        <v>40</v>
      </c>
      <c r="G97" s="68">
        <v>10</v>
      </c>
      <c r="H97" s="68">
        <v>10</v>
      </c>
      <c r="I97" s="68">
        <v>10</v>
      </c>
      <c r="J97" s="68">
        <v>10</v>
      </c>
      <c r="K97" s="71"/>
    </row>
    <row r="98" spans="1:11" s="73" customFormat="1" ht="21" customHeight="1" x14ac:dyDescent="0.25">
      <c r="A98" s="68" t="s">
        <v>96</v>
      </c>
      <c r="B98" s="69">
        <f t="shared" ref="B98:B103" si="6">B97+1</f>
        <v>65</v>
      </c>
      <c r="C98" s="70" t="s">
        <v>166</v>
      </c>
      <c r="D98" s="71">
        <v>27.2</v>
      </c>
      <c r="E98" s="72">
        <v>156.69999999999999</v>
      </c>
      <c r="F98" s="107">
        <f t="shared" si="5"/>
        <v>8.6000000000000014</v>
      </c>
      <c r="G98" s="68">
        <v>2.2000000000000002</v>
      </c>
      <c r="H98" s="68">
        <v>2.2000000000000002</v>
      </c>
      <c r="I98" s="68">
        <v>2.2000000000000002</v>
      </c>
      <c r="J98" s="68">
        <v>2</v>
      </c>
      <c r="K98" s="71"/>
    </row>
    <row r="99" spans="1:11" s="73" customFormat="1" ht="21" customHeight="1" x14ac:dyDescent="0.25">
      <c r="A99" s="68" t="s">
        <v>98</v>
      </c>
      <c r="B99" s="69">
        <f t="shared" si="6"/>
        <v>66</v>
      </c>
      <c r="C99" s="70" t="s">
        <v>167</v>
      </c>
      <c r="D99" s="71">
        <v>1490.5</v>
      </c>
      <c r="E99" s="72">
        <v>914</v>
      </c>
      <c r="F99" s="72">
        <f t="shared" si="5"/>
        <v>800</v>
      </c>
      <c r="G99" s="109">
        <v>200</v>
      </c>
      <c r="H99" s="109">
        <v>200</v>
      </c>
      <c r="I99" s="109">
        <v>200</v>
      </c>
      <c r="J99" s="109">
        <v>200</v>
      </c>
      <c r="K99" s="71"/>
    </row>
    <row r="100" spans="1:11" s="73" customFormat="1" ht="21" customHeight="1" x14ac:dyDescent="0.25">
      <c r="A100" s="68" t="s">
        <v>100</v>
      </c>
      <c r="B100" s="69">
        <f t="shared" si="6"/>
        <v>67</v>
      </c>
      <c r="C100" s="70" t="s">
        <v>168</v>
      </c>
      <c r="D100" s="71">
        <v>3634.9</v>
      </c>
      <c r="E100" s="72">
        <v>493.2</v>
      </c>
      <c r="F100" s="72">
        <f t="shared" si="5"/>
        <v>500</v>
      </c>
      <c r="G100" s="109">
        <v>125</v>
      </c>
      <c r="H100" s="109">
        <v>125</v>
      </c>
      <c r="I100" s="109">
        <v>125</v>
      </c>
      <c r="J100" s="109">
        <v>125</v>
      </c>
      <c r="K100" s="71"/>
    </row>
    <row r="101" spans="1:11" s="73" customFormat="1" ht="21" customHeight="1" x14ac:dyDescent="0.25">
      <c r="A101" s="68" t="s">
        <v>102</v>
      </c>
      <c r="B101" s="69">
        <f t="shared" si="6"/>
        <v>68</v>
      </c>
      <c r="C101" s="70" t="s">
        <v>169</v>
      </c>
      <c r="D101" s="72">
        <v>0</v>
      </c>
      <c r="E101" s="71">
        <v>11.6</v>
      </c>
      <c r="F101" s="107">
        <f t="shared" si="5"/>
        <v>0</v>
      </c>
      <c r="G101" s="68">
        <v>0</v>
      </c>
      <c r="H101" s="68">
        <v>0</v>
      </c>
      <c r="I101" s="68">
        <v>0</v>
      </c>
      <c r="J101" s="68">
        <v>0</v>
      </c>
      <c r="K101" s="71"/>
    </row>
    <row r="102" spans="1:11" s="73" customFormat="1" ht="18.75" x14ac:dyDescent="0.25">
      <c r="A102" s="68" t="s">
        <v>104</v>
      </c>
      <c r="B102" s="69">
        <f t="shared" si="6"/>
        <v>69</v>
      </c>
      <c r="C102" s="70" t="s">
        <v>170</v>
      </c>
      <c r="D102" s="72">
        <v>1194.7</v>
      </c>
      <c r="E102" s="71">
        <v>991.5</v>
      </c>
      <c r="F102" s="72">
        <f t="shared" si="5"/>
        <v>300</v>
      </c>
      <c r="G102" s="109">
        <v>75</v>
      </c>
      <c r="H102" s="109">
        <v>75</v>
      </c>
      <c r="I102" s="109">
        <v>75</v>
      </c>
      <c r="J102" s="109">
        <v>75</v>
      </c>
      <c r="K102" s="71"/>
    </row>
    <row r="103" spans="1:11" s="73" customFormat="1" ht="21" customHeight="1" x14ac:dyDescent="0.25">
      <c r="A103" s="68" t="s">
        <v>106</v>
      </c>
      <c r="B103" s="69">
        <f t="shared" si="6"/>
        <v>70</v>
      </c>
      <c r="C103" s="70" t="s">
        <v>171</v>
      </c>
      <c r="D103" s="72">
        <v>0</v>
      </c>
      <c r="E103" s="72">
        <v>67.7</v>
      </c>
      <c r="F103" s="107">
        <f t="shared" si="5"/>
        <v>84</v>
      </c>
      <c r="G103" s="68">
        <v>21</v>
      </c>
      <c r="H103" s="68">
        <v>21</v>
      </c>
      <c r="I103" s="68">
        <v>21</v>
      </c>
      <c r="J103" s="68">
        <v>21</v>
      </c>
      <c r="K103" s="71"/>
    </row>
    <row r="104" spans="1:11" s="73" customFormat="1" ht="21" customHeight="1" x14ac:dyDescent="0.25">
      <c r="A104" s="68" t="s">
        <v>172</v>
      </c>
      <c r="B104" s="69">
        <v>71</v>
      </c>
      <c r="C104" s="70" t="s">
        <v>173</v>
      </c>
      <c r="D104" s="72">
        <v>0</v>
      </c>
      <c r="E104" s="72">
        <f t="shared" ref="E104:J104" si="7">E105+E106+E107+E108</f>
        <v>234.89999999999998</v>
      </c>
      <c r="F104" s="72">
        <f t="shared" si="7"/>
        <v>0</v>
      </c>
      <c r="G104" s="72">
        <f t="shared" si="7"/>
        <v>0</v>
      </c>
      <c r="H104" s="72">
        <f t="shared" si="7"/>
        <v>0</v>
      </c>
      <c r="I104" s="72">
        <f t="shared" si="7"/>
        <v>0</v>
      </c>
      <c r="J104" s="72">
        <f t="shared" si="7"/>
        <v>0</v>
      </c>
      <c r="K104" s="71"/>
    </row>
    <row r="105" spans="1:11" s="73" customFormat="1" ht="21" customHeight="1" x14ac:dyDescent="0.25">
      <c r="A105" s="101" t="s">
        <v>174</v>
      </c>
      <c r="B105" s="69">
        <v>72</v>
      </c>
      <c r="C105" s="70" t="s">
        <v>175</v>
      </c>
      <c r="D105" s="72">
        <v>0</v>
      </c>
      <c r="E105" s="72">
        <v>27.7</v>
      </c>
      <c r="F105" s="107">
        <v>0</v>
      </c>
      <c r="G105" s="107">
        <v>0</v>
      </c>
      <c r="H105" s="107">
        <v>0</v>
      </c>
      <c r="I105" s="107">
        <v>0</v>
      </c>
      <c r="J105" s="107">
        <v>0</v>
      </c>
      <c r="K105" s="71"/>
    </row>
    <row r="106" spans="1:11" s="73" customFormat="1" ht="21" customHeight="1" x14ac:dyDescent="0.25">
      <c r="A106" s="101" t="s">
        <v>176</v>
      </c>
      <c r="B106" s="69">
        <v>73</v>
      </c>
      <c r="C106" s="70" t="s">
        <v>177</v>
      </c>
      <c r="D106" s="72">
        <v>0</v>
      </c>
      <c r="E106" s="72">
        <v>3.5</v>
      </c>
      <c r="F106" s="107">
        <v>0</v>
      </c>
      <c r="G106" s="107">
        <v>0</v>
      </c>
      <c r="H106" s="107">
        <v>0</v>
      </c>
      <c r="I106" s="107">
        <v>0</v>
      </c>
      <c r="J106" s="107">
        <v>0</v>
      </c>
      <c r="K106" s="71"/>
    </row>
    <row r="107" spans="1:11" s="73" customFormat="1" ht="21" customHeight="1" x14ac:dyDescent="0.25">
      <c r="A107" s="101" t="s">
        <v>178</v>
      </c>
      <c r="B107" s="69">
        <v>74</v>
      </c>
      <c r="C107" s="70" t="s">
        <v>179</v>
      </c>
      <c r="D107" s="72">
        <v>0</v>
      </c>
      <c r="E107" s="72">
        <v>203.7</v>
      </c>
      <c r="F107" s="107">
        <v>0</v>
      </c>
      <c r="G107" s="107">
        <v>0</v>
      </c>
      <c r="H107" s="107">
        <v>0</v>
      </c>
      <c r="I107" s="107">
        <v>0</v>
      </c>
      <c r="J107" s="107">
        <v>0</v>
      </c>
      <c r="K107" s="71"/>
    </row>
    <row r="108" spans="1:11" s="73" customFormat="1" ht="28.9" customHeight="1" x14ac:dyDescent="0.25">
      <c r="A108" s="101" t="s">
        <v>180</v>
      </c>
      <c r="B108" s="69">
        <v>75</v>
      </c>
      <c r="C108" s="70" t="s">
        <v>181</v>
      </c>
      <c r="D108" s="72">
        <v>0</v>
      </c>
      <c r="E108" s="72">
        <v>0</v>
      </c>
      <c r="F108" s="107">
        <v>0</v>
      </c>
      <c r="G108" s="107">
        <v>0</v>
      </c>
      <c r="H108" s="107">
        <v>0</v>
      </c>
      <c r="I108" s="107">
        <v>0</v>
      </c>
      <c r="J108" s="107">
        <v>0</v>
      </c>
      <c r="K108" s="71"/>
    </row>
    <row r="109" spans="1:11" s="73" customFormat="1" ht="21" customHeight="1" x14ac:dyDescent="0.25">
      <c r="A109" s="68" t="s">
        <v>108</v>
      </c>
      <c r="B109" s="69">
        <v>76</v>
      </c>
      <c r="C109" s="70" t="s">
        <v>182</v>
      </c>
      <c r="D109" s="72">
        <v>0</v>
      </c>
      <c r="E109" s="72">
        <v>0</v>
      </c>
      <c r="F109" s="107">
        <f>G109+H109+I109+J109</f>
        <v>0</v>
      </c>
      <c r="G109" s="107">
        <v>0</v>
      </c>
      <c r="H109" s="107">
        <v>0</v>
      </c>
      <c r="I109" s="107">
        <v>0</v>
      </c>
      <c r="J109" s="107">
        <v>0</v>
      </c>
      <c r="K109" s="71"/>
    </row>
    <row r="110" spans="1:11" s="73" customFormat="1" ht="21" customHeight="1" x14ac:dyDescent="0.25">
      <c r="A110" s="68" t="s">
        <v>110</v>
      </c>
      <c r="B110" s="69">
        <v>77</v>
      </c>
      <c r="C110" s="70" t="s">
        <v>183</v>
      </c>
      <c r="D110" s="72">
        <v>0</v>
      </c>
      <c r="E110" s="72">
        <v>0</v>
      </c>
      <c r="F110" s="107">
        <f>G110+H110+I110+J110</f>
        <v>0</v>
      </c>
      <c r="G110" s="107">
        <v>0</v>
      </c>
      <c r="H110" s="107">
        <v>0</v>
      </c>
      <c r="I110" s="107">
        <v>0</v>
      </c>
      <c r="J110" s="107">
        <v>0</v>
      </c>
      <c r="K110" s="71"/>
    </row>
    <row r="111" spans="1:11" s="73" customFormat="1" ht="21" customHeight="1" x14ac:dyDescent="0.25">
      <c r="A111" s="68" t="s">
        <v>112</v>
      </c>
      <c r="B111" s="69">
        <f>B110+1</f>
        <v>78</v>
      </c>
      <c r="C111" s="70" t="s">
        <v>184</v>
      </c>
      <c r="D111" s="72">
        <v>615</v>
      </c>
      <c r="E111" s="72">
        <v>2614.6</v>
      </c>
      <c r="F111" s="72">
        <f>G111+H111+I111+J111</f>
        <v>267.39999999999998</v>
      </c>
      <c r="G111" s="109">
        <v>66.8</v>
      </c>
      <c r="H111" s="68">
        <v>66.8</v>
      </c>
      <c r="I111" s="68">
        <v>66.8</v>
      </c>
      <c r="J111" s="68">
        <v>67</v>
      </c>
      <c r="K111" s="71"/>
    </row>
    <row r="112" spans="1:11" s="73" customFormat="1" ht="21" customHeight="1" x14ac:dyDescent="0.25">
      <c r="A112" s="74" t="s">
        <v>185</v>
      </c>
      <c r="B112" s="113">
        <f>B111+1</f>
        <v>79</v>
      </c>
      <c r="C112" s="75">
        <v>1140</v>
      </c>
      <c r="D112" s="114">
        <f t="shared" ref="D112:J112" si="8">D113+D124+D130</f>
        <v>32512.600000000002</v>
      </c>
      <c r="E112" s="114">
        <f t="shared" si="8"/>
        <v>26743.4</v>
      </c>
      <c r="F112" s="114">
        <f t="shared" si="8"/>
        <v>33269.699999999997</v>
      </c>
      <c r="G112" s="114">
        <f t="shared" si="8"/>
        <v>13634.600000000002</v>
      </c>
      <c r="H112" s="114">
        <f t="shared" si="8"/>
        <v>9011.7999999999993</v>
      </c>
      <c r="I112" s="114">
        <f t="shared" si="8"/>
        <v>3904.9000000000005</v>
      </c>
      <c r="J112" s="114">
        <f t="shared" si="8"/>
        <v>6718.4000000000005</v>
      </c>
      <c r="K112" s="115"/>
    </row>
    <row r="113" spans="1:11" s="73" customFormat="1" ht="21" customHeight="1" x14ac:dyDescent="0.25">
      <c r="A113" s="87" t="s">
        <v>186</v>
      </c>
      <c r="B113" s="116">
        <v>80</v>
      </c>
      <c r="C113" s="89">
        <v>1150</v>
      </c>
      <c r="D113" s="117">
        <f t="shared" ref="D113:J113" si="9">D114+D115+D116+D117+D118+D119+D120+D121+D122+D123</f>
        <v>17952.5</v>
      </c>
      <c r="E113" s="117">
        <f t="shared" si="9"/>
        <v>6945.5</v>
      </c>
      <c r="F113" s="117">
        <f t="shared" si="9"/>
        <v>13217.1</v>
      </c>
      <c r="G113" s="117">
        <f t="shared" si="9"/>
        <v>6471.7</v>
      </c>
      <c r="H113" s="117">
        <f t="shared" si="9"/>
        <v>3161.2999999999997</v>
      </c>
      <c r="I113" s="117">
        <f t="shared" si="9"/>
        <v>1501</v>
      </c>
      <c r="J113" s="117">
        <f t="shared" si="9"/>
        <v>2083.1000000000004</v>
      </c>
      <c r="K113" s="118"/>
    </row>
    <row r="114" spans="1:11" s="73" customFormat="1" ht="21" customHeight="1" x14ac:dyDescent="0.25">
      <c r="A114" s="68" t="s">
        <v>94</v>
      </c>
      <c r="B114" s="55">
        <v>81</v>
      </c>
      <c r="C114" s="70" t="s">
        <v>187</v>
      </c>
      <c r="D114" s="107">
        <v>4254.8999999999996</v>
      </c>
      <c r="E114" s="107">
        <v>852</v>
      </c>
      <c r="F114" s="119">
        <f t="shared" ref="F114:F127" si="10">G114+H114+I114+J114</f>
        <v>249.9</v>
      </c>
      <c r="G114" s="120">
        <v>0</v>
      </c>
      <c r="H114" s="120">
        <v>0</v>
      </c>
      <c r="I114" s="120">
        <v>82.9</v>
      </c>
      <c r="J114" s="120">
        <v>167</v>
      </c>
      <c r="K114" s="72"/>
    </row>
    <row r="115" spans="1:11" s="73" customFormat="1" ht="21" customHeight="1" x14ac:dyDescent="0.25">
      <c r="A115" s="68" t="s">
        <v>96</v>
      </c>
      <c r="B115" s="55">
        <v>82</v>
      </c>
      <c r="C115" s="70" t="s">
        <v>188</v>
      </c>
      <c r="D115" s="107">
        <v>647.9</v>
      </c>
      <c r="E115" s="107">
        <v>0</v>
      </c>
      <c r="F115" s="119">
        <f t="shared" si="10"/>
        <v>55</v>
      </c>
      <c r="G115" s="120">
        <v>0</v>
      </c>
      <c r="H115" s="120">
        <v>0</v>
      </c>
      <c r="I115" s="120">
        <v>18.3</v>
      </c>
      <c r="J115" s="120">
        <v>36.700000000000003</v>
      </c>
      <c r="K115" s="72"/>
    </row>
    <row r="116" spans="1:11" s="73" customFormat="1" ht="21" customHeight="1" x14ac:dyDescent="0.25">
      <c r="A116" s="68" t="s">
        <v>98</v>
      </c>
      <c r="B116" s="55">
        <v>83</v>
      </c>
      <c r="C116" s="70" t="s">
        <v>189</v>
      </c>
      <c r="D116" s="107">
        <v>1935.6</v>
      </c>
      <c r="E116" s="107">
        <v>837.5</v>
      </c>
      <c r="F116" s="119">
        <f t="shared" si="10"/>
        <v>1425.8</v>
      </c>
      <c r="G116" s="121">
        <v>1127.5</v>
      </c>
      <c r="H116" s="121">
        <v>222.5</v>
      </c>
      <c r="I116" s="121">
        <v>75.8</v>
      </c>
      <c r="J116" s="120">
        <v>0</v>
      </c>
      <c r="K116" s="72"/>
    </row>
    <row r="117" spans="1:11" s="73" customFormat="1" ht="21" customHeight="1" x14ac:dyDescent="0.25">
      <c r="A117" s="68" t="s">
        <v>100</v>
      </c>
      <c r="B117" s="55">
        <v>84</v>
      </c>
      <c r="C117" s="70" t="s">
        <v>190</v>
      </c>
      <c r="D117" s="107">
        <v>6280.4</v>
      </c>
      <c r="E117" s="107">
        <v>1787</v>
      </c>
      <c r="F117" s="119">
        <f t="shared" si="10"/>
        <v>6384.5</v>
      </c>
      <c r="G117" s="121">
        <v>4220</v>
      </c>
      <c r="H117" s="121">
        <v>1705.5</v>
      </c>
      <c r="I117" s="121">
        <v>302</v>
      </c>
      <c r="J117" s="121">
        <v>157</v>
      </c>
      <c r="K117" s="72"/>
    </row>
    <row r="118" spans="1:11" s="73" customFormat="1" ht="21" customHeight="1" x14ac:dyDescent="0.25">
      <c r="A118" s="68" t="s">
        <v>102</v>
      </c>
      <c r="B118" s="55">
        <v>85</v>
      </c>
      <c r="C118" s="70" t="s">
        <v>191</v>
      </c>
      <c r="D118" s="107">
        <v>1865.5</v>
      </c>
      <c r="E118" s="107">
        <v>2175</v>
      </c>
      <c r="F118" s="119">
        <f t="shared" si="10"/>
        <v>2846</v>
      </c>
      <c r="G118" s="121">
        <v>669.4</v>
      </c>
      <c r="H118" s="121">
        <v>824.6</v>
      </c>
      <c r="I118" s="121">
        <v>736</v>
      </c>
      <c r="J118" s="121">
        <v>616</v>
      </c>
      <c r="K118" s="72"/>
    </row>
    <row r="119" spans="1:11" s="73" customFormat="1" ht="21" customHeight="1" x14ac:dyDescent="0.25">
      <c r="A119" s="68" t="s">
        <v>104</v>
      </c>
      <c r="B119" s="55">
        <v>86</v>
      </c>
      <c r="C119" s="70" t="s">
        <v>192</v>
      </c>
      <c r="D119" s="107">
        <v>2695.7</v>
      </c>
      <c r="E119" s="107">
        <v>1015</v>
      </c>
      <c r="F119" s="119">
        <f t="shared" si="10"/>
        <v>1939.9</v>
      </c>
      <c r="G119" s="121">
        <v>332.5</v>
      </c>
      <c r="H119" s="121">
        <v>281.2</v>
      </c>
      <c r="I119" s="121">
        <v>219.8</v>
      </c>
      <c r="J119" s="121">
        <v>1106.4000000000001</v>
      </c>
      <c r="K119" s="72"/>
    </row>
    <row r="120" spans="1:11" s="73" customFormat="1" ht="21" customHeight="1" x14ac:dyDescent="0.25">
      <c r="A120" s="68" t="s">
        <v>106</v>
      </c>
      <c r="B120" s="55">
        <v>87</v>
      </c>
      <c r="C120" s="70" t="s">
        <v>193</v>
      </c>
      <c r="D120" s="107">
        <v>75.599999999999994</v>
      </c>
      <c r="E120" s="107">
        <v>0</v>
      </c>
      <c r="F120" s="122">
        <f t="shared" si="10"/>
        <v>0</v>
      </c>
      <c r="G120" s="120">
        <v>0</v>
      </c>
      <c r="H120" s="120">
        <v>0</v>
      </c>
      <c r="I120" s="120">
        <v>0</v>
      </c>
      <c r="J120" s="120">
        <v>0</v>
      </c>
      <c r="K120" s="72"/>
    </row>
    <row r="121" spans="1:11" s="73" customFormat="1" ht="21" customHeight="1" x14ac:dyDescent="0.25">
      <c r="A121" s="120" t="s">
        <v>108</v>
      </c>
      <c r="B121" s="55">
        <v>88</v>
      </c>
      <c r="C121" s="70" t="s">
        <v>194</v>
      </c>
      <c r="D121" s="107">
        <v>191.9</v>
      </c>
      <c r="E121" s="107">
        <v>279</v>
      </c>
      <c r="F121" s="119">
        <f t="shared" si="10"/>
        <v>316</v>
      </c>
      <c r="G121" s="120">
        <v>122.3</v>
      </c>
      <c r="H121" s="120">
        <v>127.5</v>
      </c>
      <c r="I121" s="120">
        <v>66.2</v>
      </c>
      <c r="J121" s="120">
        <v>0</v>
      </c>
      <c r="K121" s="72"/>
    </row>
    <row r="122" spans="1:11" s="73" customFormat="1" ht="21" customHeight="1" x14ac:dyDescent="0.25">
      <c r="A122" s="68" t="s">
        <v>110</v>
      </c>
      <c r="B122" s="55">
        <v>89</v>
      </c>
      <c r="C122" s="70" t="s">
        <v>195</v>
      </c>
      <c r="D122" s="107">
        <v>0</v>
      </c>
      <c r="E122" s="107">
        <v>0</v>
      </c>
      <c r="F122" s="122">
        <f t="shared" si="10"/>
        <v>0</v>
      </c>
      <c r="G122" s="107">
        <v>0</v>
      </c>
      <c r="H122" s="107">
        <v>0</v>
      </c>
      <c r="I122" s="107">
        <v>0</v>
      </c>
      <c r="J122" s="107">
        <v>0</v>
      </c>
      <c r="K122" s="72"/>
    </row>
    <row r="123" spans="1:11" s="73" customFormat="1" ht="21" customHeight="1" x14ac:dyDescent="0.25">
      <c r="A123" s="68" t="s">
        <v>196</v>
      </c>
      <c r="B123" s="55">
        <v>90</v>
      </c>
      <c r="C123" s="70" t="s">
        <v>197</v>
      </c>
      <c r="D123" s="107">
        <v>5</v>
      </c>
      <c r="E123" s="107">
        <v>0</v>
      </c>
      <c r="F123" s="122">
        <f t="shared" si="10"/>
        <v>0</v>
      </c>
      <c r="G123" s="107">
        <v>0</v>
      </c>
      <c r="H123" s="107">
        <v>0</v>
      </c>
      <c r="I123" s="107">
        <v>0</v>
      </c>
      <c r="J123" s="107">
        <v>0</v>
      </c>
      <c r="K123" s="72"/>
    </row>
    <row r="124" spans="1:11" s="73" customFormat="1" ht="21" customHeight="1" x14ac:dyDescent="0.25">
      <c r="A124" s="77" t="s">
        <v>172</v>
      </c>
      <c r="B124" s="123">
        <v>91</v>
      </c>
      <c r="C124" s="79">
        <v>1160</v>
      </c>
      <c r="D124" s="124">
        <f>D125+D126+D127+D129</f>
        <v>10928.4</v>
      </c>
      <c r="E124" s="124">
        <f>E125+E126+E127+E129</f>
        <v>14403.8</v>
      </c>
      <c r="F124" s="81">
        <f t="shared" si="10"/>
        <v>18293.400000000001</v>
      </c>
      <c r="G124" s="124">
        <f>G125+G126+G127+G129</f>
        <v>6174.7000000000007</v>
      </c>
      <c r="H124" s="124">
        <f>H125+H126+H127+H129</f>
        <v>5101.5</v>
      </c>
      <c r="I124" s="124">
        <f>I125+I126+I127+I129</f>
        <v>2381.9000000000005</v>
      </c>
      <c r="J124" s="124">
        <f>J125+J126+J127+J129</f>
        <v>4635.3</v>
      </c>
      <c r="K124" s="81"/>
    </row>
    <row r="125" spans="1:11" s="73" customFormat="1" ht="21" customHeight="1" x14ac:dyDescent="0.25">
      <c r="A125" s="125" t="s">
        <v>198</v>
      </c>
      <c r="B125" s="55">
        <v>92</v>
      </c>
      <c r="C125" s="126" t="s">
        <v>199</v>
      </c>
      <c r="D125" s="122">
        <v>6398</v>
      </c>
      <c r="E125" s="122">
        <v>7741.8</v>
      </c>
      <c r="F125" s="119">
        <f t="shared" si="10"/>
        <v>9564.6</v>
      </c>
      <c r="G125" s="122">
        <v>4069.8</v>
      </c>
      <c r="H125" s="122">
        <v>2175</v>
      </c>
      <c r="I125" s="122">
        <v>342.2</v>
      </c>
      <c r="J125" s="122">
        <v>2977.6</v>
      </c>
      <c r="K125" s="119"/>
    </row>
    <row r="126" spans="1:11" s="73" customFormat="1" ht="21" customHeight="1" x14ac:dyDescent="0.25">
      <c r="A126" s="125" t="s">
        <v>200</v>
      </c>
      <c r="B126" s="55">
        <v>93</v>
      </c>
      <c r="C126" s="126" t="s">
        <v>201</v>
      </c>
      <c r="D126" s="122">
        <v>1055.2</v>
      </c>
      <c r="E126" s="122">
        <v>1796</v>
      </c>
      <c r="F126" s="119">
        <f t="shared" si="10"/>
        <v>2050.3000000000002</v>
      </c>
      <c r="G126" s="122">
        <v>439.8</v>
      </c>
      <c r="H126" s="122">
        <v>1258.5</v>
      </c>
      <c r="I126" s="122">
        <v>352</v>
      </c>
      <c r="J126" s="122">
        <v>0</v>
      </c>
      <c r="K126" s="119"/>
    </row>
    <row r="127" spans="1:11" s="73" customFormat="1" ht="21" customHeight="1" x14ac:dyDescent="0.25">
      <c r="A127" s="125" t="s">
        <v>202</v>
      </c>
      <c r="B127" s="55">
        <v>94</v>
      </c>
      <c r="C127" s="126" t="s">
        <v>203</v>
      </c>
      <c r="D127" s="122">
        <v>3299.8</v>
      </c>
      <c r="E127" s="122">
        <v>4621.8</v>
      </c>
      <c r="F127" s="119">
        <f t="shared" si="10"/>
        <v>6397.4</v>
      </c>
      <c r="G127" s="122">
        <v>1605</v>
      </c>
      <c r="H127" s="122">
        <v>1596</v>
      </c>
      <c r="I127" s="122">
        <v>1591.4</v>
      </c>
      <c r="J127" s="122">
        <v>1605</v>
      </c>
      <c r="K127" s="119"/>
    </row>
    <row r="128" spans="1:11" s="73" customFormat="1" ht="21" customHeight="1" x14ac:dyDescent="0.25">
      <c r="A128" s="125" t="s">
        <v>204</v>
      </c>
      <c r="B128" s="55">
        <v>95</v>
      </c>
      <c r="C128" s="126" t="s">
        <v>205</v>
      </c>
      <c r="D128" s="122">
        <v>0</v>
      </c>
      <c r="E128" s="122">
        <v>0</v>
      </c>
      <c r="F128" s="119">
        <v>0</v>
      </c>
      <c r="G128" s="122">
        <v>0</v>
      </c>
      <c r="H128" s="122">
        <v>0</v>
      </c>
      <c r="I128" s="122">
        <v>0</v>
      </c>
      <c r="J128" s="122">
        <v>0</v>
      </c>
      <c r="K128" s="119"/>
    </row>
    <row r="129" spans="1:11" s="73" customFormat="1" ht="32.65" customHeight="1" x14ac:dyDescent="0.25">
      <c r="A129" s="125" t="s">
        <v>180</v>
      </c>
      <c r="B129" s="55">
        <v>96</v>
      </c>
      <c r="C129" s="126" t="s">
        <v>206</v>
      </c>
      <c r="D129" s="122">
        <v>175.4</v>
      </c>
      <c r="E129" s="122">
        <v>244.2</v>
      </c>
      <c r="F129" s="119">
        <f>G129+H129+I129+J129</f>
        <v>281.09999999999997</v>
      </c>
      <c r="G129" s="122">
        <v>60.1</v>
      </c>
      <c r="H129" s="122">
        <v>72</v>
      </c>
      <c r="I129" s="122">
        <v>96.3</v>
      </c>
      <c r="J129" s="122">
        <v>52.7</v>
      </c>
      <c r="K129" s="119"/>
    </row>
    <row r="130" spans="1:11" s="73" customFormat="1" ht="23.25" customHeight="1" x14ac:dyDescent="0.25">
      <c r="A130" s="74" t="s">
        <v>207</v>
      </c>
      <c r="B130" s="113">
        <v>97</v>
      </c>
      <c r="C130" s="75">
        <v>1170</v>
      </c>
      <c r="D130" s="86">
        <f>D131+D132</f>
        <v>3631.7</v>
      </c>
      <c r="E130" s="86">
        <f>E131+E132</f>
        <v>5394.1</v>
      </c>
      <c r="F130" s="127">
        <f>G130+H130+I130+J130</f>
        <v>1759.1999999999998</v>
      </c>
      <c r="G130" s="86">
        <f>G131+G132+G133</f>
        <v>988.19999999999993</v>
      </c>
      <c r="H130" s="86">
        <f>H131+H132+H133</f>
        <v>749</v>
      </c>
      <c r="I130" s="86">
        <f>I131+I132+I133</f>
        <v>22</v>
      </c>
      <c r="J130" s="127">
        <f>J131+J132+J133</f>
        <v>0</v>
      </c>
      <c r="K130" s="86"/>
    </row>
    <row r="131" spans="1:11" s="73" customFormat="1" ht="24.75" customHeight="1" x14ac:dyDescent="0.25">
      <c r="A131" s="101" t="s">
        <v>116</v>
      </c>
      <c r="B131" s="55">
        <v>98</v>
      </c>
      <c r="C131" s="110" t="s">
        <v>208</v>
      </c>
      <c r="D131" s="107">
        <v>1713.7</v>
      </c>
      <c r="E131" s="107">
        <v>1080.0999999999999</v>
      </c>
      <c r="F131" s="72">
        <f>G131+H131+I131+J131</f>
        <v>1070.4000000000001</v>
      </c>
      <c r="G131" s="71">
        <v>299.39999999999998</v>
      </c>
      <c r="H131" s="71">
        <v>749</v>
      </c>
      <c r="I131" s="71">
        <v>22</v>
      </c>
      <c r="J131" s="71">
        <v>0</v>
      </c>
      <c r="K131" s="71"/>
    </row>
    <row r="132" spans="1:11" s="73" customFormat="1" ht="24.75" customHeight="1" x14ac:dyDescent="0.25">
      <c r="A132" s="101" t="s">
        <v>118</v>
      </c>
      <c r="B132" s="55">
        <v>99</v>
      </c>
      <c r="C132" s="110" t="s">
        <v>209</v>
      </c>
      <c r="D132" s="107">
        <v>1918</v>
      </c>
      <c r="E132" s="107">
        <v>4314</v>
      </c>
      <c r="F132" s="72">
        <f>G132+H132+I132+J132</f>
        <v>688.8</v>
      </c>
      <c r="G132" s="72">
        <v>688.8</v>
      </c>
      <c r="H132" s="72">
        <v>0</v>
      </c>
      <c r="I132" s="72">
        <v>0</v>
      </c>
      <c r="J132" s="72">
        <v>0</v>
      </c>
      <c r="K132" s="71"/>
    </row>
    <row r="133" spans="1:11" s="73" customFormat="1" ht="24.75" customHeight="1" x14ac:dyDescent="0.25">
      <c r="A133" s="101" t="s">
        <v>120</v>
      </c>
      <c r="B133" s="55">
        <v>100</v>
      </c>
      <c r="C133" s="110" t="s">
        <v>210</v>
      </c>
      <c r="D133" s="72">
        <v>0</v>
      </c>
      <c r="E133" s="71">
        <v>0</v>
      </c>
      <c r="F133" s="72">
        <f>G133+H133+I133+J133</f>
        <v>0</v>
      </c>
      <c r="G133" s="71">
        <v>0</v>
      </c>
      <c r="H133" s="71">
        <v>0</v>
      </c>
      <c r="I133" s="71">
        <v>0</v>
      </c>
      <c r="J133" s="71">
        <v>0</v>
      </c>
      <c r="K133" s="71"/>
    </row>
    <row r="134" spans="1:11" s="73" customFormat="1" ht="24.75" customHeight="1" x14ac:dyDescent="0.25">
      <c r="A134" s="68" t="s">
        <v>211</v>
      </c>
      <c r="B134" s="55">
        <v>101</v>
      </c>
      <c r="C134" s="128">
        <v>1180</v>
      </c>
      <c r="D134" s="119">
        <v>20372.599999999999</v>
      </c>
      <c r="E134" s="71">
        <v>4573</v>
      </c>
      <c r="F134" s="72">
        <v>13550.1</v>
      </c>
      <c r="G134" s="71">
        <v>0</v>
      </c>
      <c r="H134" s="71">
        <v>0</v>
      </c>
      <c r="I134" s="71">
        <v>0</v>
      </c>
      <c r="J134" s="71">
        <v>0</v>
      </c>
      <c r="K134" s="71"/>
    </row>
    <row r="135" spans="1:11" s="73" customFormat="1" ht="36.4" customHeight="1" x14ac:dyDescent="0.25">
      <c r="A135" s="68" t="s">
        <v>212</v>
      </c>
      <c r="B135" s="55">
        <v>102</v>
      </c>
      <c r="C135" s="128">
        <v>1190</v>
      </c>
      <c r="D135" s="119">
        <v>1136.0999999999999</v>
      </c>
      <c r="E135" s="71">
        <v>486.7</v>
      </c>
      <c r="F135" s="72">
        <v>71.7</v>
      </c>
      <c r="G135" s="71">
        <v>0</v>
      </c>
      <c r="H135" s="71">
        <v>0</v>
      </c>
      <c r="I135" s="71">
        <v>0</v>
      </c>
      <c r="J135" s="71">
        <v>0</v>
      </c>
      <c r="K135" s="71"/>
    </row>
    <row r="136" spans="1:11" s="73" customFormat="1" ht="40.5" x14ac:dyDescent="0.25">
      <c r="A136" s="54" t="s">
        <v>213</v>
      </c>
      <c r="B136" s="55">
        <v>103</v>
      </c>
      <c r="C136" s="129">
        <v>1200</v>
      </c>
      <c r="D136" s="130">
        <v>0</v>
      </c>
      <c r="E136" s="57">
        <v>0</v>
      </c>
      <c r="F136" s="107">
        <v>0</v>
      </c>
      <c r="G136" s="71">
        <v>0</v>
      </c>
      <c r="H136" s="71">
        <v>0</v>
      </c>
      <c r="I136" s="71">
        <v>0</v>
      </c>
      <c r="J136" s="71">
        <v>0</v>
      </c>
      <c r="K136" s="57"/>
    </row>
    <row r="137" spans="1:11" s="73" customFormat="1" ht="22.5" customHeight="1" x14ac:dyDescent="0.25">
      <c r="A137" s="131" t="s">
        <v>214</v>
      </c>
      <c r="B137" s="55">
        <v>104</v>
      </c>
      <c r="C137" s="129">
        <v>1210</v>
      </c>
      <c r="D137" s="132">
        <f>D35</f>
        <v>227828.4</v>
      </c>
      <c r="E137" s="133">
        <f>E35</f>
        <v>246757.6</v>
      </c>
      <c r="F137" s="130">
        <f>F35</f>
        <v>250468.2</v>
      </c>
      <c r="G137" s="132">
        <f>G37+G38+G42+G43</f>
        <v>68086.8</v>
      </c>
      <c r="H137" s="132">
        <f>H37+H38+H42+H43</f>
        <v>64667.3</v>
      </c>
      <c r="I137" s="132">
        <f>I37+I38+I42+I43</f>
        <v>57450.3</v>
      </c>
      <c r="J137" s="132">
        <f>J37+J38+J42+J43</f>
        <v>60263.8</v>
      </c>
      <c r="K137" s="132"/>
    </row>
    <row r="138" spans="1:11" s="73" customFormat="1" ht="22.5" customHeight="1" x14ac:dyDescent="0.25">
      <c r="A138" s="131" t="s">
        <v>215</v>
      </c>
      <c r="B138" s="55">
        <v>105</v>
      </c>
      <c r="C138" s="129">
        <v>1220</v>
      </c>
      <c r="D138" s="132">
        <f>D53</f>
        <v>206319.69999999998</v>
      </c>
      <c r="E138" s="132">
        <f>E53</f>
        <v>241697.89999999997</v>
      </c>
      <c r="F138" s="130">
        <f>F53</f>
        <v>250468.16000000003</v>
      </c>
      <c r="G138" s="132">
        <f>G69+G96+G112</f>
        <v>68086.8</v>
      </c>
      <c r="H138" s="132">
        <f>H69+H96+H112</f>
        <v>64667.3</v>
      </c>
      <c r="I138" s="132">
        <f>I69+I96+I112</f>
        <v>57450.299999999996</v>
      </c>
      <c r="J138" s="132">
        <f>J69+J96+J112</f>
        <v>60263.760000000009</v>
      </c>
      <c r="K138" s="132"/>
    </row>
    <row r="139" spans="1:11" s="73" customFormat="1" ht="22.5" customHeight="1" x14ac:dyDescent="0.25">
      <c r="A139" s="131" t="s">
        <v>216</v>
      </c>
      <c r="B139" s="55">
        <v>106</v>
      </c>
      <c r="C139" s="129">
        <v>1230</v>
      </c>
      <c r="D139" s="130">
        <f t="shared" ref="D139:J139" si="11">D137-D138</f>
        <v>21508.700000000012</v>
      </c>
      <c r="E139" s="130">
        <f t="shared" si="11"/>
        <v>5059.7000000000407</v>
      </c>
      <c r="F139" s="130">
        <f t="shared" si="11"/>
        <v>3.9999999979045242E-2</v>
      </c>
      <c r="G139" s="130">
        <f t="shared" si="11"/>
        <v>0</v>
      </c>
      <c r="H139" s="130">
        <f t="shared" si="11"/>
        <v>0</v>
      </c>
      <c r="I139" s="130">
        <f t="shared" si="11"/>
        <v>0</v>
      </c>
      <c r="J139" s="130">
        <f t="shared" si="11"/>
        <v>3.9999999993597157E-2</v>
      </c>
      <c r="K139" s="130"/>
    </row>
    <row r="140" spans="1:11" s="73" customFormat="1" ht="22.5" customHeight="1" x14ac:dyDescent="0.25">
      <c r="A140" s="54" t="s">
        <v>217</v>
      </c>
      <c r="B140" s="55">
        <v>107</v>
      </c>
      <c r="C140" s="56">
        <v>2000</v>
      </c>
      <c r="D140" s="108">
        <f>D141+D142+D143+D144</f>
        <v>21833.200000000001</v>
      </c>
      <c r="E140" s="108">
        <f>E141+E142+E143+E144</f>
        <v>26816.2</v>
      </c>
      <c r="F140" s="72">
        <f t="shared" ref="F140:F155" si="12">G140+H140+I140+J140</f>
        <v>0</v>
      </c>
      <c r="G140" s="107">
        <v>0</v>
      </c>
      <c r="H140" s="107">
        <v>0</v>
      </c>
      <c r="I140" s="107">
        <v>0</v>
      </c>
      <c r="J140" s="107">
        <v>0</v>
      </c>
      <c r="K140" s="57"/>
    </row>
    <row r="141" spans="1:11" s="73" customFormat="1" ht="44.25" customHeight="1" x14ac:dyDescent="0.25">
      <c r="A141" s="68" t="s">
        <v>218</v>
      </c>
      <c r="B141" s="55">
        <v>108</v>
      </c>
      <c r="C141" s="70">
        <v>2010</v>
      </c>
      <c r="D141" s="72">
        <v>1848.2</v>
      </c>
      <c r="E141" s="71">
        <v>2277.4</v>
      </c>
      <c r="F141" s="72">
        <f t="shared" si="12"/>
        <v>0</v>
      </c>
      <c r="G141" s="72">
        <v>0</v>
      </c>
      <c r="H141" s="72">
        <v>0</v>
      </c>
      <c r="I141" s="72">
        <v>0</v>
      </c>
      <c r="J141" s="72">
        <v>0</v>
      </c>
      <c r="K141" s="72"/>
    </row>
    <row r="142" spans="1:11" s="73" customFormat="1" ht="37.5" x14ac:dyDescent="0.25">
      <c r="A142" s="68" t="s">
        <v>219</v>
      </c>
      <c r="B142" s="55">
        <v>109</v>
      </c>
      <c r="C142" s="70">
        <v>2020</v>
      </c>
      <c r="D142" s="72">
        <v>19978.599999999999</v>
      </c>
      <c r="E142" s="71">
        <v>24538.799999999999</v>
      </c>
      <c r="F142" s="72">
        <f t="shared" si="12"/>
        <v>0</v>
      </c>
      <c r="G142" s="72">
        <v>0</v>
      </c>
      <c r="H142" s="72">
        <v>0</v>
      </c>
      <c r="I142" s="72">
        <v>0</v>
      </c>
      <c r="J142" s="72">
        <v>0</v>
      </c>
      <c r="K142" s="72"/>
    </row>
    <row r="143" spans="1:11" s="73" customFormat="1" ht="22.5" customHeight="1" x14ac:dyDescent="0.25">
      <c r="A143" s="68" t="s">
        <v>220</v>
      </c>
      <c r="B143" s="55">
        <v>110</v>
      </c>
      <c r="C143" s="70">
        <v>2030</v>
      </c>
      <c r="D143" s="72">
        <v>6.4</v>
      </c>
      <c r="E143" s="71">
        <v>0</v>
      </c>
      <c r="F143" s="72">
        <f t="shared" si="12"/>
        <v>0</v>
      </c>
      <c r="G143" s="72">
        <v>0</v>
      </c>
      <c r="H143" s="72">
        <v>0</v>
      </c>
      <c r="I143" s="72">
        <v>0</v>
      </c>
      <c r="J143" s="72">
        <v>0</v>
      </c>
      <c r="K143" s="72"/>
    </row>
    <row r="144" spans="1:11" s="67" customFormat="1" ht="22.5" customHeight="1" x14ac:dyDescent="0.25">
      <c r="A144" s="68" t="s">
        <v>221</v>
      </c>
      <c r="B144" s="55">
        <v>111</v>
      </c>
      <c r="C144" s="70">
        <v>2040</v>
      </c>
      <c r="D144" s="72">
        <v>0</v>
      </c>
      <c r="E144" s="71">
        <v>0</v>
      </c>
      <c r="F144" s="72">
        <f t="shared" si="12"/>
        <v>0</v>
      </c>
      <c r="G144" s="72">
        <v>0</v>
      </c>
      <c r="H144" s="72">
        <v>0</v>
      </c>
      <c r="I144" s="72">
        <v>0</v>
      </c>
      <c r="J144" s="72">
        <v>0</v>
      </c>
      <c r="K144" s="72"/>
    </row>
    <row r="145" spans="1:11" s="73" customFormat="1" ht="22.5" customHeight="1" x14ac:dyDescent="0.25">
      <c r="A145" s="54" t="s">
        <v>222</v>
      </c>
      <c r="B145" s="55">
        <v>112</v>
      </c>
      <c r="C145" s="56">
        <v>3000</v>
      </c>
      <c r="D145" s="108"/>
      <c r="E145" s="57"/>
      <c r="F145" s="72">
        <f t="shared" si="12"/>
        <v>0</v>
      </c>
      <c r="G145" s="72">
        <v>0</v>
      </c>
      <c r="H145" s="72">
        <v>0</v>
      </c>
      <c r="I145" s="72">
        <v>0</v>
      </c>
      <c r="J145" s="72">
        <v>0</v>
      </c>
      <c r="K145" s="72"/>
    </row>
    <row r="146" spans="1:11" s="73" customFormat="1" ht="22.5" customHeight="1" x14ac:dyDescent="0.25">
      <c r="A146" s="68" t="s">
        <v>223</v>
      </c>
      <c r="B146" s="55">
        <v>113</v>
      </c>
      <c r="C146" s="70">
        <v>3010</v>
      </c>
      <c r="D146" s="72">
        <v>13565.9</v>
      </c>
      <c r="E146" s="71">
        <v>0</v>
      </c>
      <c r="F146" s="72">
        <f t="shared" si="12"/>
        <v>0</v>
      </c>
      <c r="G146" s="72">
        <v>0</v>
      </c>
      <c r="H146" s="72">
        <v>0</v>
      </c>
      <c r="I146" s="72">
        <v>0</v>
      </c>
      <c r="J146" s="72">
        <v>0</v>
      </c>
      <c r="K146" s="72"/>
    </row>
    <row r="147" spans="1:11" s="73" customFormat="1" ht="37.5" x14ac:dyDescent="0.25">
      <c r="A147" s="68" t="s">
        <v>224</v>
      </c>
      <c r="B147" s="55">
        <v>114</v>
      </c>
      <c r="C147" s="70">
        <v>3020</v>
      </c>
      <c r="D147" s="72">
        <v>3631.7</v>
      </c>
      <c r="E147" s="71">
        <v>0</v>
      </c>
      <c r="F147" s="72">
        <f t="shared" si="12"/>
        <v>0</v>
      </c>
      <c r="G147" s="72">
        <v>0</v>
      </c>
      <c r="H147" s="72">
        <v>0</v>
      </c>
      <c r="I147" s="72">
        <v>0</v>
      </c>
      <c r="J147" s="72">
        <v>0</v>
      </c>
      <c r="K147" s="72"/>
    </row>
    <row r="148" spans="1:11" s="73" customFormat="1" ht="22.5" customHeight="1" x14ac:dyDescent="0.25">
      <c r="A148" s="68" t="s">
        <v>225</v>
      </c>
      <c r="B148" s="55">
        <v>115</v>
      </c>
      <c r="C148" s="70">
        <v>3030</v>
      </c>
      <c r="D148" s="71">
        <f>D149+D150+D151+D152+D153+D154+D155</f>
        <v>21586.400000000001</v>
      </c>
      <c r="E148" s="71">
        <f>E149+E150+E151+E152+E153+E154+E155</f>
        <v>18785.600000000002</v>
      </c>
      <c r="F148" s="72">
        <f t="shared" si="12"/>
        <v>9462.7999999999993</v>
      </c>
      <c r="G148" s="71">
        <f>G149+G150+G151+G152+G153+G154</f>
        <v>1492.8</v>
      </c>
      <c r="H148" s="71">
        <f>H149+H150+H151+H152+H153+H154</f>
        <v>7970</v>
      </c>
      <c r="I148" s="71">
        <f>I149+I150+I151+I152+I153+I154</f>
        <v>0</v>
      </c>
      <c r="J148" s="71">
        <f>J149+J150+J151+J152+J153+J154</f>
        <v>0</v>
      </c>
      <c r="K148" s="71"/>
    </row>
    <row r="149" spans="1:11" s="67" customFormat="1" ht="20.25" x14ac:dyDescent="0.25">
      <c r="A149" s="68" t="s">
        <v>226</v>
      </c>
      <c r="B149" s="55">
        <v>116</v>
      </c>
      <c r="C149" s="70" t="s">
        <v>227</v>
      </c>
      <c r="D149" s="71">
        <v>0</v>
      </c>
      <c r="E149" s="71">
        <v>0</v>
      </c>
      <c r="F149" s="72">
        <f t="shared" si="12"/>
        <v>0</v>
      </c>
      <c r="G149" s="72">
        <v>0</v>
      </c>
      <c r="H149" s="72">
        <v>0</v>
      </c>
      <c r="I149" s="72">
        <v>0</v>
      </c>
      <c r="J149" s="72">
        <v>0</v>
      </c>
      <c r="K149" s="72"/>
    </row>
    <row r="150" spans="1:11" s="73" customFormat="1" ht="22.5" customHeight="1" x14ac:dyDescent="0.25">
      <c r="A150" s="68" t="s">
        <v>228</v>
      </c>
      <c r="B150" s="55">
        <v>117</v>
      </c>
      <c r="C150" s="70" t="s">
        <v>229</v>
      </c>
      <c r="D150" s="71">
        <v>17670.7</v>
      </c>
      <c r="E150" s="71">
        <v>12096</v>
      </c>
      <c r="F150" s="72">
        <f t="shared" si="12"/>
        <v>5551</v>
      </c>
      <c r="G150" s="72">
        <v>493</v>
      </c>
      <c r="H150" s="72">
        <v>5058</v>
      </c>
      <c r="I150" s="72">
        <v>0</v>
      </c>
      <c r="J150" s="72">
        <v>0</v>
      </c>
      <c r="K150" s="72"/>
    </row>
    <row r="151" spans="1:11" s="73" customFormat="1" ht="37.5" x14ac:dyDescent="0.25">
      <c r="A151" s="68" t="s">
        <v>230</v>
      </c>
      <c r="B151" s="55">
        <v>118</v>
      </c>
      <c r="C151" s="70" t="s">
        <v>231</v>
      </c>
      <c r="D151" s="71">
        <v>1805.7</v>
      </c>
      <c r="E151" s="71">
        <v>3125.2</v>
      </c>
      <c r="F151" s="72">
        <f t="shared" si="12"/>
        <v>61</v>
      </c>
      <c r="G151" s="72">
        <v>61</v>
      </c>
      <c r="H151" s="72">
        <v>0</v>
      </c>
      <c r="I151" s="72">
        <v>0</v>
      </c>
      <c r="J151" s="72">
        <v>0</v>
      </c>
      <c r="K151" s="72"/>
    </row>
    <row r="152" spans="1:11" s="73" customFormat="1" ht="22.5" customHeight="1" x14ac:dyDescent="0.25">
      <c r="A152" s="68" t="s">
        <v>232</v>
      </c>
      <c r="B152" s="55">
        <v>119</v>
      </c>
      <c r="C152" s="70" t="s">
        <v>233</v>
      </c>
      <c r="D152" s="71">
        <v>192</v>
      </c>
      <c r="E152" s="71">
        <v>0</v>
      </c>
      <c r="F152" s="72">
        <f t="shared" si="12"/>
        <v>0</v>
      </c>
      <c r="G152" s="72">
        <v>0</v>
      </c>
      <c r="H152" s="72">
        <v>0</v>
      </c>
      <c r="I152" s="72">
        <v>0</v>
      </c>
      <c r="J152" s="72">
        <v>0</v>
      </c>
      <c r="K152" s="72"/>
    </row>
    <row r="153" spans="1:11" s="73" customFormat="1" ht="37.5" x14ac:dyDescent="0.25">
      <c r="A153" s="68" t="s">
        <v>234</v>
      </c>
      <c r="B153" s="55">
        <v>120</v>
      </c>
      <c r="C153" s="70" t="s">
        <v>235</v>
      </c>
      <c r="D153" s="71">
        <v>0</v>
      </c>
      <c r="E153" s="71">
        <v>0</v>
      </c>
      <c r="F153" s="72">
        <f t="shared" si="12"/>
        <v>0</v>
      </c>
      <c r="G153" s="72">
        <v>0</v>
      </c>
      <c r="H153" s="72">
        <v>0</v>
      </c>
      <c r="I153" s="72">
        <v>0</v>
      </c>
      <c r="J153" s="72">
        <v>0</v>
      </c>
      <c r="K153" s="72"/>
    </row>
    <row r="154" spans="1:11" s="73" customFormat="1" ht="22.5" customHeight="1" x14ac:dyDescent="0.25">
      <c r="A154" s="68" t="s">
        <v>236</v>
      </c>
      <c r="B154" s="55">
        <v>121</v>
      </c>
      <c r="C154" s="70" t="s">
        <v>237</v>
      </c>
      <c r="D154" s="71">
        <v>1918</v>
      </c>
      <c r="E154" s="71">
        <v>3564.4</v>
      </c>
      <c r="F154" s="72">
        <f t="shared" si="12"/>
        <v>3850.8</v>
      </c>
      <c r="G154" s="71">
        <v>938.8</v>
      </c>
      <c r="H154" s="71">
        <v>2912</v>
      </c>
      <c r="I154" s="72">
        <v>0</v>
      </c>
      <c r="J154" s="72">
        <v>0</v>
      </c>
      <c r="K154" s="72"/>
    </row>
    <row r="155" spans="1:11" s="73" customFormat="1" ht="22.5" customHeight="1" x14ac:dyDescent="0.25">
      <c r="A155" s="68" t="s">
        <v>238</v>
      </c>
      <c r="B155" s="55">
        <v>122</v>
      </c>
      <c r="C155" s="70">
        <v>3040</v>
      </c>
      <c r="D155" s="134">
        <v>0</v>
      </c>
      <c r="E155" s="134">
        <v>0</v>
      </c>
      <c r="F155" s="72">
        <f t="shared" si="12"/>
        <v>0</v>
      </c>
      <c r="G155" s="72">
        <v>0</v>
      </c>
      <c r="H155" s="72">
        <v>0</v>
      </c>
      <c r="I155" s="72">
        <v>0</v>
      </c>
      <c r="J155" s="72">
        <v>0</v>
      </c>
      <c r="K155" s="72"/>
    </row>
    <row r="156" spans="1:11" s="73" customFormat="1" ht="22.5" customHeight="1" x14ac:dyDescent="0.25">
      <c r="A156" s="54" t="s">
        <v>239</v>
      </c>
      <c r="B156" s="55">
        <v>123</v>
      </c>
      <c r="C156" s="56">
        <v>4000</v>
      </c>
      <c r="D156" s="135">
        <v>32675</v>
      </c>
      <c r="E156" s="135">
        <v>37080</v>
      </c>
      <c r="F156" s="135">
        <v>0</v>
      </c>
      <c r="G156" s="72">
        <v>0</v>
      </c>
      <c r="H156" s="72">
        <v>0</v>
      </c>
      <c r="I156" s="72">
        <v>0</v>
      </c>
      <c r="J156" s="72">
        <v>0</v>
      </c>
      <c r="K156" s="72"/>
    </row>
    <row r="157" spans="1:11" s="73" customFormat="1" ht="22.5" customHeight="1" x14ac:dyDescent="0.25">
      <c r="A157" s="54" t="s">
        <v>240</v>
      </c>
      <c r="B157" s="55">
        <v>124</v>
      </c>
      <c r="C157" s="56">
        <v>5000</v>
      </c>
      <c r="D157" s="108">
        <v>0</v>
      </c>
      <c r="E157" s="72">
        <v>0</v>
      </c>
      <c r="F157" s="72">
        <f t="shared" ref="F157:F171" si="13">G157+H157+I157+J157</f>
        <v>0</v>
      </c>
      <c r="G157" s="72">
        <v>0</v>
      </c>
      <c r="H157" s="72">
        <v>0</v>
      </c>
      <c r="I157" s="72">
        <v>0</v>
      </c>
      <c r="J157" s="72">
        <v>0</v>
      </c>
      <c r="K157" s="72"/>
    </row>
    <row r="158" spans="1:11" s="73" customFormat="1" ht="22.5" customHeight="1" x14ac:dyDescent="0.25">
      <c r="A158" s="68" t="s">
        <v>241</v>
      </c>
      <c r="B158" s="55">
        <v>125</v>
      </c>
      <c r="C158" s="70">
        <v>5010</v>
      </c>
      <c r="D158" s="72">
        <v>0</v>
      </c>
      <c r="E158" s="72">
        <v>0</v>
      </c>
      <c r="F158" s="72">
        <f t="shared" si="13"/>
        <v>0</v>
      </c>
      <c r="G158" s="72">
        <v>0</v>
      </c>
      <c r="H158" s="72">
        <v>0</v>
      </c>
      <c r="I158" s="72">
        <v>0</v>
      </c>
      <c r="J158" s="72">
        <v>0</v>
      </c>
      <c r="K158" s="72"/>
    </row>
    <row r="159" spans="1:11" s="136" customFormat="1" ht="22.5" customHeight="1" x14ac:dyDescent="0.25">
      <c r="A159" s="68" t="s">
        <v>242</v>
      </c>
      <c r="B159" s="55">
        <v>126</v>
      </c>
      <c r="C159" s="70" t="s">
        <v>243</v>
      </c>
      <c r="D159" s="72">
        <v>0</v>
      </c>
      <c r="E159" s="72">
        <v>0</v>
      </c>
      <c r="F159" s="72">
        <f t="shared" si="13"/>
        <v>0</v>
      </c>
      <c r="G159" s="72">
        <v>0</v>
      </c>
      <c r="H159" s="72">
        <v>0</v>
      </c>
      <c r="I159" s="72">
        <v>0</v>
      </c>
      <c r="J159" s="72">
        <v>0</v>
      </c>
      <c r="K159" s="72"/>
    </row>
    <row r="160" spans="1:11" s="67" customFormat="1" ht="22.5" customHeight="1" x14ac:dyDescent="0.25">
      <c r="A160" s="68" t="s">
        <v>244</v>
      </c>
      <c r="B160" s="55">
        <v>127</v>
      </c>
      <c r="C160" s="70" t="s">
        <v>245</v>
      </c>
      <c r="D160" s="72">
        <v>0</v>
      </c>
      <c r="E160" s="72">
        <v>0</v>
      </c>
      <c r="F160" s="72">
        <f t="shared" si="13"/>
        <v>0</v>
      </c>
      <c r="G160" s="72">
        <v>0</v>
      </c>
      <c r="H160" s="72">
        <v>0</v>
      </c>
      <c r="I160" s="72">
        <v>0</v>
      </c>
      <c r="J160" s="72">
        <v>0</v>
      </c>
      <c r="K160" s="72"/>
    </row>
    <row r="161" spans="1:11" s="67" customFormat="1" ht="22.5" customHeight="1" x14ac:dyDescent="0.25">
      <c r="A161" s="68" t="s">
        <v>246</v>
      </c>
      <c r="B161" s="55">
        <v>128</v>
      </c>
      <c r="C161" s="70" t="s">
        <v>247</v>
      </c>
      <c r="D161" s="72">
        <v>0</v>
      </c>
      <c r="E161" s="72">
        <v>0</v>
      </c>
      <c r="F161" s="72">
        <f t="shared" si="13"/>
        <v>0</v>
      </c>
      <c r="G161" s="72">
        <v>0</v>
      </c>
      <c r="H161" s="72">
        <v>0</v>
      </c>
      <c r="I161" s="72">
        <v>0</v>
      </c>
      <c r="J161" s="72">
        <v>0</v>
      </c>
      <c r="K161" s="72"/>
    </row>
    <row r="162" spans="1:11" s="73" customFormat="1" ht="22.5" customHeight="1" x14ac:dyDescent="0.25">
      <c r="A162" s="68" t="s">
        <v>248</v>
      </c>
      <c r="B162" s="55">
        <v>129</v>
      </c>
      <c r="C162" s="70">
        <v>5020</v>
      </c>
      <c r="D162" s="72">
        <v>0</v>
      </c>
      <c r="E162" s="72">
        <v>0</v>
      </c>
      <c r="F162" s="72">
        <f t="shared" si="13"/>
        <v>0</v>
      </c>
      <c r="G162" s="72">
        <v>0</v>
      </c>
      <c r="H162" s="72">
        <v>0</v>
      </c>
      <c r="I162" s="72">
        <v>0</v>
      </c>
      <c r="J162" s="72">
        <v>0</v>
      </c>
      <c r="K162" s="72"/>
    </row>
    <row r="163" spans="1:11" s="73" customFormat="1" ht="22.5" customHeight="1" x14ac:dyDescent="0.25">
      <c r="A163" s="68" t="s">
        <v>249</v>
      </c>
      <c r="B163" s="55">
        <v>130</v>
      </c>
      <c r="C163" s="70">
        <v>5030</v>
      </c>
      <c r="D163" s="72">
        <v>0</v>
      </c>
      <c r="E163" s="72">
        <v>0</v>
      </c>
      <c r="F163" s="72">
        <f t="shared" si="13"/>
        <v>0</v>
      </c>
      <c r="G163" s="72">
        <v>0</v>
      </c>
      <c r="H163" s="72">
        <v>0</v>
      </c>
      <c r="I163" s="72">
        <v>0</v>
      </c>
      <c r="J163" s="72">
        <v>0</v>
      </c>
      <c r="K163" s="72"/>
    </row>
    <row r="164" spans="1:11" s="73" customFormat="1" ht="22.5" customHeight="1" x14ac:dyDescent="0.25">
      <c r="A164" s="68" t="s">
        <v>242</v>
      </c>
      <c r="B164" s="55">
        <v>131</v>
      </c>
      <c r="C164" s="70" t="s">
        <v>250</v>
      </c>
      <c r="D164" s="72">
        <v>0</v>
      </c>
      <c r="E164" s="72">
        <v>0</v>
      </c>
      <c r="F164" s="72">
        <f t="shared" si="13"/>
        <v>0</v>
      </c>
      <c r="G164" s="72">
        <v>0</v>
      </c>
      <c r="H164" s="72">
        <v>0</v>
      </c>
      <c r="I164" s="72">
        <v>0</v>
      </c>
      <c r="J164" s="72">
        <v>0</v>
      </c>
      <c r="K164" s="72"/>
    </row>
    <row r="165" spans="1:11" s="73" customFormat="1" ht="22.5" customHeight="1" x14ac:dyDescent="0.25">
      <c r="A165" s="68" t="s">
        <v>244</v>
      </c>
      <c r="B165" s="55">
        <v>132</v>
      </c>
      <c r="C165" s="70" t="s">
        <v>251</v>
      </c>
      <c r="D165" s="72">
        <v>0</v>
      </c>
      <c r="E165" s="72">
        <v>0</v>
      </c>
      <c r="F165" s="72">
        <f t="shared" si="13"/>
        <v>0</v>
      </c>
      <c r="G165" s="72">
        <v>0</v>
      </c>
      <c r="H165" s="72">
        <v>0</v>
      </c>
      <c r="I165" s="72">
        <v>0</v>
      </c>
      <c r="J165" s="72">
        <v>0</v>
      </c>
      <c r="K165" s="72"/>
    </row>
    <row r="166" spans="1:11" s="73" customFormat="1" ht="22.5" customHeight="1" x14ac:dyDescent="0.25">
      <c r="A166" s="68" t="s">
        <v>246</v>
      </c>
      <c r="B166" s="55">
        <v>133</v>
      </c>
      <c r="C166" s="70" t="s">
        <v>252</v>
      </c>
      <c r="D166" s="72">
        <v>0</v>
      </c>
      <c r="E166" s="72">
        <v>0</v>
      </c>
      <c r="F166" s="72">
        <f t="shared" si="13"/>
        <v>0</v>
      </c>
      <c r="G166" s="72">
        <v>0</v>
      </c>
      <c r="H166" s="72">
        <v>0</v>
      </c>
      <c r="I166" s="72">
        <v>0</v>
      </c>
      <c r="J166" s="72">
        <v>0</v>
      </c>
      <c r="K166" s="72"/>
    </row>
    <row r="167" spans="1:11" s="73" customFormat="1" ht="22.5" customHeight="1" x14ac:dyDescent="0.25">
      <c r="A167" s="68" t="s">
        <v>253</v>
      </c>
      <c r="B167" s="55">
        <v>134</v>
      </c>
      <c r="C167" s="70">
        <v>5040</v>
      </c>
      <c r="D167" s="72">
        <v>0</v>
      </c>
      <c r="E167" s="72">
        <v>0</v>
      </c>
      <c r="F167" s="72">
        <f t="shared" si="13"/>
        <v>0</v>
      </c>
      <c r="G167" s="72">
        <v>0</v>
      </c>
      <c r="H167" s="72">
        <v>0</v>
      </c>
      <c r="I167" s="72">
        <v>0</v>
      </c>
      <c r="J167" s="72">
        <v>0</v>
      </c>
      <c r="K167" s="72"/>
    </row>
    <row r="168" spans="1:11" s="73" customFormat="1" ht="22.5" customHeight="1" x14ac:dyDescent="0.25">
      <c r="A168" s="54" t="s">
        <v>254</v>
      </c>
      <c r="B168" s="55">
        <v>135</v>
      </c>
      <c r="C168" s="56">
        <v>6000</v>
      </c>
      <c r="D168" s="72">
        <v>0</v>
      </c>
      <c r="E168" s="72">
        <v>0</v>
      </c>
      <c r="F168" s="72">
        <f t="shared" si="13"/>
        <v>0</v>
      </c>
      <c r="G168" s="72">
        <v>0</v>
      </c>
      <c r="H168" s="72">
        <v>0</v>
      </c>
      <c r="I168" s="72">
        <v>0</v>
      </c>
      <c r="J168" s="72">
        <v>0</v>
      </c>
      <c r="K168" s="72"/>
    </row>
    <row r="169" spans="1:11" s="73" customFormat="1" ht="22.5" customHeight="1" x14ac:dyDescent="0.25">
      <c r="A169" s="68" t="s">
        <v>255</v>
      </c>
      <c r="B169" s="55">
        <v>136</v>
      </c>
      <c r="C169" s="70">
        <v>6010</v>
      </c>
      <c r="D169" s="72">
        <v>0</v>
      </c>
      <c r="E169" s="72">
        <v>0</v>
      </c>
      <c r="F169" s="72">
        <f t="shared" si="13"/>
        <v>0</v>
      </c>
      <c r="G169" s="72">
        <v>0</v>
      </c>
      <c r="H169" s="72">
        <v>0</v>
      </c>
      <c r="I169" s="72">
        <v>0</v>
      </c>
      <c r="J169" s="72">
        <v>0</v>
      </c>
      <c r="K169" s="72"/>
    </row>
    <row r="170" spans="1:11" s="73" customFormat="1" ht="37.5" x14ac:dyDescent="0.25">
      <c r="A170" s="68" t="s">
        <v>256</v>
      </c>
      <c r="B170" s="55">
        <v>137</v>
      </c>
      <c r="C170" s="70">
        <v>6020</v>
      </c>
      <c r="D170" s="72">
        <v>0</v>
      </c>
      <c r="E170" s="72">
        <v>0</v>
      </c>
      <c r="F170" s="72">
        <f t="shared" si="13"/>
        <v>0</v>
      </c>
      <c r="G170" s="72">
        <v>0</v>
      </c>
      <c r="H170" s="72">
        <v>0</v>
      </c>
      <c r="I170" s="72">
        <v>0</v>
      </c>
      <c r="J170" s="72">
        <v>0</v>
      </c>
      <c r="K170" s="72"/>
    </row>
    <row r="171" spans="1:11" s="73" customFormat="1" ht="56.25" x14ac:dyDescent="0.25">
      <c r="A171" s="68" t="s">
        <v>257</v>
      </c>
      <c r="B171" s="55">
        <v>138</v>
      </c>
      <c r="C171" s="70">
        <v>6030</v>
      </c>
      <c r="D171" s="72">
        <v>0</v>
      </c>
      <c r="E171" s="72">
        <v>0</v>
      </c>
      <c r="F171" s="72">
        <f t="shared" si="13"/>
        <v>0</v>
      </c>
      <c r="G171" s="72">
        <v>0</v>
      </c>
      <c r="H171" s="72">
        <v>0</v>
      </c>
      <c r="I171" s="72">
        <v>0</v>
      </c>
      <c r="J171" s="72">
        <v>0</v>
      </c>
      <c r="K171" s="72"/>
    </row>
    <row r="172" spans="1:11" s="73" customFormat="1" ht="18.75" x14ac:dyDescent="0.25">
      <c r="A172" s="68" t="s">
        <v>258</v>
      </c>
      <c r="B172" s="55">
        <v>139</v>
      </c>
      <c r="C172" s="70">
        <v>6040</v>
      </c>
      <c r="D172" s="137">
        <v>0.8</v>
      </c>
      <c r="E172" s="137">
        <v>0.8</v>
      </c>
      <c r="F172" s="137">
        <v>0.8</v>
      </c>
      <c r="G172" s="72">
        <v>0</v>
      </c>
      <c r="H172" s="72">
        <v>0</v>
      </c>
      <c r="I172" s="72">
        <v>0</v>
      </c>
      <c r="J172" s="72">
        <v>0</v>
      </c>
      <c r="K172" s="72"/>
    </row>
    <row r="173" spans="1:11" s="73" customFormat="1" ht="22.5" customHeight="1" x14ac:dyDescent="0.25">
      <c r="A173" s="54" t="s">
        <v>259</v>
      </c>
      <c r="B173" s="55">
        <v>140</v>
      </c>
      <c r="C173" s="56">
        <v>7000</v>
      </c>
      <c r="D173" s="57"/>
      <c r="E173" s="57"/>
      <c r="F173" s="72">
        <f>G173+H173+I173+J173</f>
        <v>0</v>
      </c>
      <c r="G173" s="72">
        <v>0</v>
      </c>
      <c r="H173" s="72">
        <v>0</v>
      </c>
      <c r="I173" s="72">
        <v>0</v>
      </c>
      <c r="J173" s="72">
        <v>0</v>
      </c>
      <c r="K173" s="72"/>
    </row>
    <row r="174" spans="1:11" s="138" customFormat="1" ht="22.5" customHeight="1" x14ac:dyDescent="0.25">
      <c r="A174" s="68" t="s">
        <v>260</v>
      </c>
      <c r="B174" s="55">
        <v>141</v>
      </c>
      <c r="C174" s="70">
        <v>7010</v>
      </c>
      <c r="D174" s="107">
        <v>34595.199999999997</v>
      </c>
      <c r="E174" s="107">
        <v>38569.800000000003</v>
      </c>
      <c r="F174" s="107">
        <v>0</v>
      </c>
      <c r="G174" s="72">
        <v>0</v>
      </c>
      <c r="H174" s="72">
        <v>0</v>
      </c>
      <c r="I174" s="72">
        <v>0</v>
      </c>
      <c r="J174" s="72">
        <v>0</v>
      </c>
      <c r="K174" s="72"/>
    </row>
    <row r="175" spans="1:11" s="138" customFormat="1" ht="22.5" customHeight="1" x14ac:dyDescent="0.25">
      <c r="A175" s="68" t="s">
        <v>261</v>
      </c>
      <c r="B175" s="55">
        <v>142</v>
      </c>
      <c r="C175" s="70">
        <v>7020</v>
      </c>
      <c r="D175" s="107">
        <v>40951.800000000003</v>
      </c>
      <c r="E175" s="107">
        <v>27723.7</v>
      </c>
      <c r="F175" s="107">
        <v>0</v>
      </c>
      <c r="G175" s="72">
        <v>0</v>
      </c>
      <c r="H175" s="72">
        <v>0</v>
      </c>
      <c r="I175" s="72">
        <v>0</v>
      </c>
      <c r="J175" s="72">
        <v>0</v>
      </c>
      <c r="K175" s="72"/>
    </row>
    <row r="176" spans="1:11" s="138" customFormat="1" ht="22.5" customHeight="1" x14ac:dyDescent="0.25">
      <c r="A176" s="68" t="s">
        <v>262</v>
      </c>
      <c r="B176" s="55">
        <v>143</v>
      </c>
      <c r="C176" s="70">
        <v>7030</v>
      </c>
      <c r="D176" s="107">
        <v>75547</v>
      </c>
      <c r="E176" s="107">
        <v>66293.5</v>
      </c>
      <c r="F176" s="107">
        <v>0</v>
      </c>
      <c r="G176" s="72">
        <v>0</v>
      </c>
      <c r="H176" s="72">
        <v>0</v>
      </c>
      <c r="I176" s="72">
        <v>0</v>
      </c>
      <c r="J176" s="72">
        <v>0</v>
      </c>
      <c r="K176" s="72"/>
    </row>
    <row r="177" spans="1:11" s="138" customFormat="1" ht="22.5" customHeight="1" x14ac:dyDescent="0.25">
      <c r="A177" s="68" t="s">
        <v>263</v>
      </c>
      <c r="B177" s="55">
        <v>144</v>
      </c>
      <c r="C177" s="70">
        <v>7040</v>
      </c>
      <c r="D177" s="107">
        <v>809.8</v>
      </c>
      <c r="E177" s="107">
        <v>540.5</v>
      </c>
      <c r="F177" s="107">
        <v>0</v>
      </c>
      <c r="G177" s="72">
        <v>0</v>
      </c>
      <c r="H177" s="72">
        <v>0</v>
      </c>
      <c r="I177" s="72">
        <v>0</v>
      </c>
      <c r="J177" s="72">
        <v>0</v>
      </c>
      <c r="K177" s="72"/>
    </row>
    <row r="178" spans="1:11" s="138" customFormat="1" ht="22.5" customHeight="1" x14ac:dyDescent="0.25">
      <c r="A178" s="68" t="s">
        <v>264</v>
      </c>
      <c r="B178" s="55">
        <v>145</v>
      </c>
      <c r="C178" s="70">
        <v>7050</v>
      </c>
      <c r="D178" s="107">
        <v>1415.7</v>
      </c>
      <c r="E178" s="107">
        <v>419.2</v>
      </c>
      <c r="F178" s="137">
        <v>0</v>
      </c>
      <c r="G178" s="72">
        <v>0</v>
      </c>
      <c r="H178" s="72">
        <v>0</v>
      </c>
      <c r="I178" s="72">
        <v>0</v>
      </c>
      <c r="J178" s="72">
        <v>0</v>
      </c>
      <c r="K178" s="72"/>
    </row>
    <row r="179" spans="1:11" s="138" customFormat="1" ht="22.5" customHeight="1" x14ac:dyDescent="0.25">
      <c r="A179" s="54" t="s">
        <v>265</v>
      </c>
      <c r="B179" s="55">
        <v>146</v>
      </c>
      <c r="C179" s="56">
        <v>8000</v>
      </c>
      <c r="D179" s="57"/>
      <c r="E179" s="57"/>
      <c r="F179" s="72"/>
      <c r="G179" s="72"/>
      <c r="H179" s="72"/>
      <c r="I179" s="72"/>
      <c r="J179" s="72">
        <v>0</v>
      </c>
      <c r="K179" s="72"/>
    </row>
    <row r="180" spans="1:11" s="141" customFormat="1" ht="18.75" x14ac:dyDescent="0.25">
      <c r="A180" s="74" t="s">
        <v>266</v>
      </c>
      <c r="B180" s="113">
        <v>147</v>
      </c>
      <c r="C180" s="75">
        <v>8010</v>
      </c>
      <c r="D180" s="139">
        <v>1028.25</v>
      </c>
      <c r="E180" s="139">
        <f t="shared" ref="E180:J180" si="14">E181+E182+E183+E184+E185+E186+E187+E188</f>
        <v>910.75</v>
      </c>
      <c r="F180" s="140">
        <f t="shared" si="14"/>
        <v>930.25</v>
      </c>
      <c r="G180" s="140">
        <f t="shared" si="14"/>
        <v>930.25</v>
      </c>
      <c r="H180" s="140">
        <f t="shared" si="14"/>
        <v>930.25</v>
      </c>
      <c r="I180" s="140">
        <f t="shared" si="14"/>
        <v>930.25</v>
      </c>
      <c r="J180" s="140">
        <f t="shared" si="14"/>
        <v>930.25</v>
      </c>
      <c r="K180" s="86"/>
    </row>
    <row r="181" spans="1:11" s="138" customFormat="1" ht="18.75" x14ac:dyDescent="0.25">
      <c r="A181" s="68" t="s">
        <v>267</v>
      </c>
      <c r="B181" s="55">
        <v>148</v>
      </c>
      <c r="C181" s="70" t="s">
        <v>268</v>
      </c>
      <c r="D181" s="107">
        <v>1</v>
      </c>
      <c r="E181" s="107">
        <v>1</v>
      </c>
      <c r="F181" s="142">
        <v>1</v>
      </c>
      <c r="G181" s="142">
        <v>1</v>
      </c>
      <c r="H181" s="142">
        <v>1</v>
      </c>
      <c r="I181" s="142">
        <v>1</v>
      </c>
      <c r="J181" s="142">
        <v>1</v>
      </c>
      <c r="K181" s="72"/>
    </row>
    <row r="182" spans="1:11" s="138" customFormat="1" ht="18.75" x14ac:dyDescent="0.25">
      <c r="A182" s="68" t="s">
        <v>269</v>
      </c>
      <c r="B182" s="55">
        <v>149</v>
      </c>
      <c r="C182" s="70" t="s">
        <v>270</v>
      </c>
      <c r="D182" s="107">
        <v>1</v>
      </c>
      <c r="E182" s="107">
        <v>1</v>
      </c>
      <c r="F182" s="142">
        <v>2</v>
      </c>
      <c r="G182" s="142">
        <v>2</v>
      </c>
      <c r="H182" s="142">
        <v>2</v>
      </c>
      <c r="I182" s="142">
        <v>2</v>
      </c>
      <c r="J182" s="142">
        <v>2</v>
      </c>
      <c r="K182" s="72"/>
    </row>
    <row r="183" spans="1:11" s="138" customFormat="1" ht="18.75" x14ac:dyDescent="0.25">
      <c r="A183" s="68" t="s">
        <v>271</v>
      </c>
      <c r="B183" s="55">
        <v>150</v>
      </c>
      <c r="C183" s="70" t="s">
        <v>272</v>
      </c>
      <c r="D183" s="107">
        <v>2</v>
      </c>
      <c r="E183" s="107">
        <v>2</v>
      </c>
      <c r="F183" s="142">
        <v>1</v>
      </c>
      <c r="G183" s="142">
        <v>1</v>
      </c>
      <c r="H183" s="142">
        <v>1</v>
      </c>
      <c r="I183" s="142">
        <v>1</v>
      </c>
      <c r="J183" s="142">
        <v>1</v>
      </c>
      <c r="K183" s="72"/>
    </row>
    <row r="184" spans="1:11" s="138" customFormat="1" ht="22.5" customHeight="1" x14ac:dyDescent="0.25">
      <c r="A184" s="68" t="s">
        <v>273</v>
      </c>
      <c r="B184" s="55">
        <v>151</v>
      </c>
      <c r="C184" s="70" t="s">
        <v>274</v>
      </c>
      <c r="D184" s="107">
        <v>1</v>
      </c>
      <c r="E184" s="107">
        <v>2</v>
      </c>
      <c r="F184" s="142">
        <v>1</v>
      </c>
      <c r="G184" s="142">
        <v>1</v>
      </c>
      <c r="H184" s="142">
        <v>1</v>
      </c>
      <c r="I184" s="142">
        <v>1</v>
      </c>
      <c r="J184" s="142">
        <v>1</v>
      </c>
      <c r="K184" s="72"/>
    </row>
    <row r="185" spans="1:11" s="73" customFormat="1" ht="22.5" customHeight="1" x14ac:dyDescent="0.25">
      <c r="A185" s="68" t="s">
        <v>275</v>
      </c>
      <c r="B185" s="55">
        <v>152</v>
      </c>
      <c r="C185" s="70" t="s">
        <v>276</v>
      </c>
      <c r="D185" s="143">
        <v>205.5</v>
      </c>
      <c r="E185" s="107">
        <v>188.5</v>
      </c>
      <c r="F185" s="144">
        <v>192</v>
      </c>
      <c r="G185" s="144">
        <v>192</v>
      </c>
      <c r="H185" s="145">
        <v>192</v>
      </c>
      <c r="I185" s="145">
        <v>192</v>
      </c>
      <c r="J185" s="145">
        <v>192</v>
      </c>
      <c r="K185" s="72"/>
    </row>
    <row r="186" spans="1:11" s="138" customFormat="1" ht="22.5" customHeight="1" x14ac:dyDescent="0.25">
      <c r="A186" s="68" t="s">
        <v>277</v>
      </c>
      <c r="B186" s="55">
        <v>153</v>
      </c>
      <c r="C186" s="70" t="s">
        <v>278</v>
      </c>
      <c r="D186" s="143">
        <v>396.25</v>
      </c>
      <c r="E186" s="111">
        <v>352</v>
      </c>
      <c r="F186" s="145">
        <v>364</v>
      </c>
      <c r="G186" s="145">
        <v>364</v>
      </c>
      <c r="H186" s="145">
        <v>364</v>
      </c>
      <c r="I186" s="145">
        <v>364</v>
      </c>
      <c r="J186" s="145">
        <v>364</v>
      </c>
      <c r="K186" s="72"/>
    </row>
    <row r="187" spans="1:11" s="138" customFormat="1" ht="22.5" customHeight="1" x14ac:dyDescent="0.25">
      <c r="A187" s="68" t="s">
        <v>279</v>
      </c>
      <c r="B187" s="55">
        <v>154</v>
      </c>
      <c r="C187" s="70" t="s">
        <v>280</v>
      </c>
      <c r="D187" s="143">
        <v>234.25</v>
      </c>
      <c r="E187" s="111">
        <v>187.75</v>
      </c>
      <c r="F187" s="145">
        <v>186.75</v>
      </c>
      <c r="G187" s="145">
        <v>186.75</v>
      </c>
      <c r="H187" s="145">
        <v>186.75</v>
      </c>
      <c r="I187" s="145">
        <v>186.75</v>
      </c>
      <c r="J187" s="145">
        <v>186.75</v>
      </c>
      <c r="K187" s="72"/>
    </row>
    <row r="188" spans="1:11" s="138" customFormat="1" ht="22.5" customHeight="1" x14ac:dyDescent="0.25">
      <c r="A188" s="68" t="s">
        <v>281</v>
      </c>
      <c r="B188" s="55">
        <v>155</v>
      </c>
      <c r="C188" s="70" t="s">
        <v>282</v>
      </c>
      <c r="D188" s="143">
        <v>187.25</v>
      </c>
      <c r="E188" s="107">
        <v>176.5</v>
      </c>
      <c r="F188" s="146">
        <v>182.5</v>
      </c>
      <c r="G188" s="142">
        <v>182.5</v>
      </c>
      <c r="H188" s="142">
        <v>182.5</v>
      </c>
      <c r="I188" s="142">
        <v>182.5</v>
      </c>
      <c r="J188" s="142">
        <v>182.5</v>
      </c>
      <c r="K188" s="72"/>
    </row>
    <row r="189" spans="1:11" s="141" customFormat="1" ht="22.5" customHeight="1" x14ac:dyDescent="0.25">
      <c r="A189" s="74" t="s">
        <v>283</v>
      </c>
      <c r="B189" s="113">
        <v>156</v>
      </c>
      <c r="C189" s="75">
        <v>8020</v>
      </c>
      <c r="D189" s="114">
        <f t="shared" ref="D189:J189" si="15">D190+D191+D192+D193+D194+D195+D196+D197</f>
        <v>109943.70000000001</v>
      </c>
      <c r="E189" s="86">
        <f t="shared" si="15"/>
        <v>134343.49</v>
      </c>
      <c r="F189" s="147">
        <f t="shared" si="15"/>
        <v>144804.65000000002</v>
      </c>
      <c r="G189" s="147">
        <f t="shared" si="15"/>
        <v>36768.9</v>
      </c>
      <c r="H189" s="147">
        <f t="shared" si="15"/>
        <v>32494.500000000004</v>
      </c>
      <c r="I189" s="147">
        <f t="shared" si="15"/>
        <v>37705.5</v>
      </c>
      <c r="J189" s="147">
        <f t="shared" si="15"/>
        <v>37835.75</v>
      </c>
      <c r="K189" s="86"/>
    </row>
    <row r="190" spans="1:11" s="138" customFormat="1" ht="22.5" customHeight="1" x14ac:dyDescent="0.25">
      <c r="A190" s="68" t="s">
        <v>267</v>
      </c>
      <c r="B190" s="55">
        <v>157</v>
      </c>
      <c r="C190" s="70" t="s">
        <v>284</v>
      </c>
      <c r="D190" s="107">
        <v>444.4</v>
      </c>
      <c r="E190" s="107">
        <v>509.09</v>
      </c>
      <c r="F190" s="107">
        <f t="shared" ref="F190:F197" si="16">G190+H190+I190+J190</f>
        <v>641.6</v>
      </c>
      <c r="G190" s="148">
        <v>160.4</v>
      </c>
      <c r="H190" s="148">
        <v>160.4</v>
      </c>
      <c r="I190" s="148">
        <v>160.4</v>
      </c>
      <c r="J190" s="148">
        <v>160.4</v>
      </c>
      <c r="K190" s="72"/>
    </row>
    <row r="191" spans="1:11" s="138" customFormat="1" ht="22.5" customHeight="1" x14ac:dyDescent="0.25">
      <c r="A191" s="68" t="s">
        <v>285</v>
      </c>
      <c r="B191" s="55">
        <v>158</v>
      </c>
      <c r="C191" s="70" t="s">
        <v>286</v>
      </c>
      <c r="D191" s="107">
        <v>247.2</v>
      </c>
      <c r="E191" s="107">
        <v>370.4</v>
      </c>
      <c r="F191" s="107">
        <f t="shared" si="16"/>
        <v>846.8</v>
      </c>
      <c r="G191" s="148">
        <v>211.7</v>
      </c>
      <c r="H191" s="148">
        <v>211.7</v>
      </c>
      <c r="I191" s="148">
        <v>211.7</v>
      </c>
      <c r="J191" s="148">
        <v>211.7</v>
      </c>
      <c r="K191" s="72"/>
    </row>
    <row r="192" spans="1:11" s="138" customFormat="1" ht="18.75" x14ac:dyDescent="0.25">
      <c r="A192" s="68" t="s">
        <v>271</v>
      </c>
      <c r="B192" s="55">
        <v>159</v>
      </c>
      <c r="C192" s="70" t="s">
        <v>287</v>
      </c>
      <c r="D192" s="107">
        <v>533.6</v>
      </c>
      <c r="E192" s="107">
        <v>756</v>
      </c>
      <c r="F192" s="107">
        <f t="shared" si="16"/>
        <v>449.6</v>
      </c>
      <c r="G192" s="148">
        <v>112.4</v>
      </c>
      <c r="H192" s="148">
        <v>112.4</v>
      </c>
      <c r="I192" s="148">
        <v>112.4</v>
      </c>
      <c r="J192" s="148">
        <v>112.4</v>
      </c>
      <c r="K192" s="72"/>
    </row>
    <row r="193" spans="1:17" s="138" customFormat="1" ht="22.5" customHeight="1" x14ac:dyDescent="0.25">
      <c r="A193" s="68" t="s">
        <v>273</v>
      </c>
      <c r="B193" s="55">
        <v>160</v>
      </c>
      <c r="C193" s="70" t="s">
        <v>286</v>
      </c>
      <c r="D193" s="149">
        <v>204.6</v>
      </c>
      <c r="E193" s="107">
        <v>449.7</v>
      </c>
      <c r="F193" s="107">
        <f t="shared" si="16"/>
        <v>452.8</v>
      </c>
      <c r="G193" s="148">
        <v>113.2</v>
      </c>
      <c r="H193" s="148">
        <v>113.2</v>
      </c>
      <c r="I193" s="148">
        <v>113.2</v>
      </c>
      <c r="J193" s="148">
        <v>113.2</v>
      </c>
      <c r="K193" s="72"/>
    </row>
    <row r="194" spans="1:17" s="138" customFormat="1" ht="18.75" x14ac:dyDescent="0.25">
      <c r="A194" s="68" t="s">
        <v>275</v>
      </c>
      <c r="B194" s="55">
        <v>161</v>
      </c>
      <c r="C194" s="70" t="s">
        <v>287</v>
      </c>
      <c r="D194" s="107">
        <v>26155.5</v>
      </c>
      <c r="E194" s="107">
        <v>35751</v>
      </c>
      <c r="F194" s="107">
        <f t="shared" si="16"/>
        <v>43942.95</v>
      </c>
      <c r="G194" s="148">
        <v>11440</v>
      </c>
      <c r="H194" s="148">
        <v>9373</v>
      </c>
      <c r="I194" s="148">
        <v>11523</v>
      </c>
      <c r="J194" s="148">
        <v>11606.95</v>
      </c>
      <c r="K194" s="72"/>
      <c r="P194" s="150"/>
    </row>
    <row r="195" spans="1:17" s="138" customFormat="1" ht="22.5" customHeight="1" x14ac:dyDescent="0.25">
      <c r="A195" s="68" t="s">
        <v>277</v>
      </c>
      <c r="B195" s="55">
        <v>162</v>
      </c>
      <c r="C195" s="70" t="s">
        <v>288</v>
      </c>
      <c r="D195" s="107">
        <v>44286.5</v>
      </c>
      <c r="E195" s="107">
        <v>48093.3</v>
      </c>
      <c r="F195" s="107">
        <f t="shared" si="16"/>
        <v>59360</v>
      </c>
      <c r="G195" s="148">
        <v>14606.2</v>
      </c>
      <c r="H195" s="148">
        <v>13788</v>
      </c>
      <c r="I195" s="148">
        <v>15459.8</v>
      </c>
      <c r="J195" s="148">
        <v>15506</v>
      </c>
      <c r="K195" s="72"/>
      <c r="Q195" s="150"/>
    </row>
    <row r="196" spans="1:17" s="138" customFormat="1" ht="22.5" customHeight="1" x14ac:dyDescent="0.25">
      <c r="A196" s="68" t="s">
        <v>279</v>
      </c>
      <c r="B196" s="55">
        <v>163</v>
      </c>
      <c r="C196" s="70" t="s">
        <v>289</v>
      </c>
      <c r="D196" s="107">
        <v>21394.400000000001</v>
      </c>
      <c r="E196" s="107">
        <v>24560</v>
      </c>
      <c r="F196" s="107">
        <f t="shared" si="16"/>
        <v>20375.599999999999</v>
      </c>
      <c r="G196" s="148">
        <v>5250</v>
      </c>
      <c r="H196" s="148">
        <v>4625.6000000000004</v>
      </c>
      <c r="I196" s="148">
        <v>5250</v>
      </c>
      <c r="J196" s="148">
        <v>5250</v>
      </c>
      <c r="K196" s="72"/>
    </row>
    <row r="197" spans="1:17" s="138" customFormat="1" ht="18.75" x14ac:dyDescent="0.25">
      <c r="A197" s="68" t="s">
        <v>281</v>
      </c>
      <c r="B197" s="55">
        <v>164</v>
      </c>
      <c r="C197" s="70" t="s">
        <v>290</v>
      </c>
      <c r="D197" s="107">
        <v>16677.5</v>
      </c>
      <c r="E197" s="107">
        <v>23854</v>
      </c>
      <c r="F197" s="107">
        <f t="shared" si="16"/>
        <v>18735.300000000003</v>
      </c>
      <c r="G197" s="148">
        <v>4875</v>
      </c>
      <c r="H197" s="148">
        <v>4110.2</v>
      </c>
      <c r="I197" s="148">
        <v>4875</v>
      </c>
      <c r="J197" s="148">
        <v>4875.1000000000004</v>
      </c>
      <c r="K197" s="72"/>
    </row>
    <row r="198" spans="1:17" s="138" customFormat="1" ht="37.5" x14ac:dyDescent="0.25">
      <c r="A198" s="68" t="s">
        <v>291</v>
      </c>
      <c r="B198" s="55">
        <v>165</v>
      </c>
      <c r="C198" s="70">
        <v>8030</v>
      </c>
      <c r="D198" s="72">
        <v>8.9</v>
      </c>
      <c r="E198" s="72">
        <v>12.3</v>
      </c>
      <c r="F198" s="72">
        <v>13</v>
      </c>
      <c r="G198" s="72">
        <v>13.2</v>
      </c>
      <c r="H198" s="72">
        <v>11.6</v>
      </c>
      <c r="I198" s="72">
        <v>13.5</v>
      </c>
      <c r="J198" s="72">
        <v>13.6</v>
      </c>
      <c r="K198" s="72"/>
    </row>
    <row r="199" spans="1:17" s="138" customFormat="1" ht="18.75" x14ac:dyDescent="0.25">
      <c r="A199" s="68" t="s">
        <v>267</v>
      </c>
      <c r="B199" s="55">
        <v>166</v>
      </c>
      <c r="C199" s="70" t="s">
        <v>292</v>
      </c>
      <c r="D199" s="107">
        <v>37</v>
      </c>
      <c r="E199" s="107">
        <v>42.4</v>
      </c>
      <c r="F199" s="107">
        <v>53.5</v>
      </c>
      <c r="G199" s="107">
        <v>53.5</v>
      </c>
      <c r="H199" s="107">
        <v>53.5</v>
      </c>
      <c r="I199" s="107">
        <v>53.5</v>
      </c>
      <c r="J199" s="107">
        <v>53.5</v>
      </c>
      <c r="K199" s="72"/>
    </row>
    <row r="200" spans="1:17" s="138" customFormat="1" ht="18.75" x14ac:dyDescent="0.25">
      <c r="A200" s="68" t="s">
        <v>285</v>
      </c>
      <c r="B200" s="55">
        <v>167</v>
      </c>
      <c r="C200" s="70" t="s">
        <v>293</v>
      </c>
      <c r="D200" s="107">
        <v>20.6</v>
      </c>
      <c r="E200" s="107">
        <v>30.9</v>
      </c>
      <c r="F200" s="107">
        <v>35.299999999999997</v>
      </c>
      <c r="G200" s="107">
        <v>35.299999999999997</v>
      </c>
      <c r="H200" s="107">
        <v>35.299999999999997</v>
      </c>
      <c r="I200" s="107">
        <v>35.299999999999997</v>
      </c>
      <c r="J200" s="107">
        <v>35.299999999999997</v>
      </c>
      <c r="K200" s="72"/>
    </row>
    <row r="201" spans="1:17" s="138" customFormat="1" ht="18.75" x14ac:dyDescent="0.25">
      <c r="A201" s="68" t="s">
        <v>271</v>
      </c>
      <c r="B201" s="55">
        <v>168</v>
      </c>
      <c r="C201" s="70" t="s">
        <v>294</v>
      </c>
      <c r="D201" s="107">
        <v>22.2</v>
      </c>
      <c r="E201" s="107">
        <v>31.5</v>
      </c>
      <c r="F201" s="107">
        <v>37.5</v>
      </c>
      <c r="G201" s="107">
        <v>37.5</v>
      </c>
      <c r="H201" s="107">
        <v>37.5</v>
      </c>
      <c r="I201" s="107">
        <v>37.5</v>
      </c>
      <c r="J201" s="107">
        <v>37.5</v>
      </c>
      <c r="K201" s="72"/>
    </row>
    <row r="202" spans="1:17" s="138" customFormat="1" ht="18.75" x14ac:dyDescent="0.25">
      <c r="A202" s="68" t="s">
        <v>273</v>
      </c>
      <c r="B202" s="55">
        <v>169</v>
      </c>
      <c r="C202" s="70" t="s">
        <v>295</v>
      </c>
      <c r="D202" s="107">
        <v>17.100000000000001</v>
      </c>
      <c r="E202" s="107">
        <v>18.7</v>
      </c>
      <c r="F202" s="107">
        <v>37.700000000000003</v>
      </c>
      <c r="G202" s="107">
        <v>37.700000000000003</v>
      </c>
      <c r="H202" s="107">
        <v>37.700000000000003</v>
      </c>
      <c r="I202" s="107">
        <v>37.700000000000003</v>
      </c>
      <c r="J202" s="107">
        <v>37.700000000000003</v>
      </c>
      <c r="K202" s="72"/>
    </row>
    <row r="203" spans="1:17" s="138" customFormat="1" ht="18.75" x14ac:dyDescent="0.25">
      <c r="A203" s="68" t="s">
        <v>275</v>
      </c>
      <c r="B203" s="55">
        <v>170</v>
      </c>
      <c r="C203" s="70" t="s">
        <v>296</v>
      </c>
      <c r="D203" s="107">
        <v>16.3</v>
      </c>
      <c r="E203" s="107">
        <v>15.8</v>
      </c>
      <c r="F203" s="107">
        <v>19.100000000000001</v>
      </c>
      <c r="G203" s="107">
        <v>19.899999999999999</v>
      </c>
      <c r="H203" s="107">
        <v>16.3</v>
      </c>
      <c r="I203" s="107">
        <v>20.2</v>
      </c>
      <c r="J203" s="107">
        <v>20.2</v>
      </c>
      <c r="K203" s="72"/>
    </row>
    <row r="204" spans="1:17" s="138" customFormat="1" ht="18.75" x14ac:dyDescent="0.25">
      <c r="A204" s="68" t="s">
        <v>277</v>
      </c>
      <c r="B204" s="55">
        <v>171</v>
      </c>
      <c r="C204" s="70" t="s">
        <v>297</v>
      </c>
      <c r="D204" s="107">
        <v>14.2</v>
      </c>
      <c r="E204" s="107">
        <v>11.4</v>
      </c>
      <c r="F204" s="107">
        <v>13.6</v>
      </c>
      <c r="G204" s="107">
        <v>13.4</v>
      </c>
      <c r="H204" s="107">
        <v>12.6</v>
      </c>
      <c r="I204" s="107">
        <v>14.2</v>
      </c>
      <c r="J204" s="107">
        <v>14.2</v>
      </c>
      <c r="K204" s="72"/>
    </row>
    <row r="205" spans="1:17" s="138" customFormat="1" ht="18.75" x14ac:dyDescent="0.25">
      <c r="A205" s="68" t="s">
        <v>279</v>
      </c>
      <c r="B205" s="55">
        <v>172</v>
      </c>
      <c r="C205" s="70" t="s">
        <v>298</v>
      </c>
      <c r="D205" s="107">
        <v>11.5</v>
      </c>
      <c r="E205" s="107">
        <v>10.9</v>
      </c>
      <c r="F205" s="107">
        <v>9.1</v>
      </c>
      <c r="G205" s="107">
        <v>9.4</v>
      </c>
      <c r="H205" s="107">
        <v>8.3000000000000007</v>
      </c>
      <c r="I205" s="107">
        <v>9.4</v>
      </c>
      <c r="J205" s="107">
        <v>9.4</v>
      </c>
      <c r="K205" s="72"/>
    </row>
    <row r="206" spans="1:17" s="138" customFormat="1" ht="18.75" x14ac:dyDescent="0.25">
      <c r="A206" s="68" t="s">
        <v>281</v>
      </c>
      <c r="B206" s="55">
        <v>173</v>
      </c>
      <c r="C206" s="70" t="s">
        <v>299</v>
      </c>
      <c r="D206" s="107">
        <v>11.4</v>
      </c>
      <c r="E206" s="107">
        <v>11.2</v>
      </c>
      <c r="F206" s="107">
        <v>8.6</v>
      </c>
      <c r="G206" s="107">
        <v>8.9</v>
      </c>
      <c r="H206" s="107">
        <v>7.5</v>
      </c>
      <c r="I206" s="107">
        <v>8.9</v>
      </c>
      <c r="J206" s="107">
        <v>8.9</v>
      </c>
      <c r="K206" s="72"/>
    </row>
    <row r="207" spans="1:17" s="138" customFormat="1" ht="18.75" x14ac:dyDescent="0.25">
      <c r="A207" s="68" t="s">
        <v>300</v>
      </c>
      <c r="B207" s="55">
        <v>174</v>
      </c>
      <c r="C207" s="70">
        <v>8040</v>
      </c>
      <c r="D207" s="71">
        <v>0</v>
      </c>
      <c r="E207" s="72">
        <v>0</v>
      </c>
      <c r="F207" s="72">
        <v>0</v>
      </c>
      <c r="G207" s="72">
        <v>0</v>
      </c>
      <c r="H207" s="72">
        <v>0</v>
      </c>
      <c r="I207" s="72">
        <v>0</v>
      </c>
      <c r="J207" s="72">
        <v>0</v>
      </c>
      <c r="K207" s="72"/>
    </row>
    <row r="208" spans="1:17" s="138" customFormat="1" ht="18.75" x14ac:dyDescent="0.25">
      <c r="A208" s="68" t="s">
        <v>267</v>
      </c>
      <c r="B208" s="55">
        <v>175</v>
      </c>
      <c r="C208" s="70" t="s">
        <v>301</v>
      </c>
      <c r="D208" s="71">
        <v>0</v>
      </c>
      <c r="E208" s="72">
        <f t="shared" ref="E208:F214" si="17">F208+G208+H208+I208</f>
        <v>0</v>
      </c>
      <c r="F208" s="72">
        <f t="shared" si="17"/>
        <v>0</v>
      </c>
      <c r="G208" s="72">
        <v>0</v>
      </c>
      <c r="H208" s="72">
        <v>0</v>
      </c>
      <c r="I208" s="72">
        <v>0</v>
      </c>
      <c r="J208" s="72">
        <v>0</v>
      </c>
      <c r="K208" s="72"/>
    </row>
    <row r="209" spans="1:11" s="138" customFormat="1" ht="18.75" x14ac:dyDescent="0.25">
      <c r="A209" s="68" t="s">
        <v>302</v>
      </c>
      <c r="B209" s="55">
        <v>176</v>
      </c>
      <c r="C209" s="70" t="s">
        <v>303</v>
      </c>
      <c r="D209" s="71">
        <v>0</v>
      </c>
      <c r="E209" s="72">
        <f t="shared" si="17"/>
        <v>0</v>
      </c>
      <c r="F209" s="72">
        <f t="shared" si="17"/>
        <v>0</v>
      </c>
      <c r="G209" s="72">
        <v>0</v>
      </c>
      <c r="H209" s="72">
        <v>0</v>
      </c>
      <c r="I209" s="72">
        <v>0</v>
      </c>
      <c r="J209" s="72">
        <v>0</v>
      </c>
      <c r="K209" s="72"/>
    </row>
    <row r="210" spans="1:11" s="138" customFormat="1" ht="18.75" x14ac:dyDescent="0.25">
      <c r="A210" s="68" t="s">
        <v>275</v>
      </c>
      <c r="B210" s="55">
        <v>177</v>
      </c>
      <c r="C210" s="70" t="s">
        <v>304</v>
      </c>
      <c r="D210" s="71">
        <v>0</v>
      </c>
      <c r="E210" s="72">
        <f t="shared" si="17"/>
        <v>0</v>
      </c>
      <c r="F210" s="72">
        <f t="shared" si="17"/>
        <v>0</v>
      </c>
      <c r="G210" s="72">
        <v>0</v>
      </c>
      <c r="H210" s="72">
        <v>0</v>
      </c>
      <c r="I210" s="72">
        <v>0</v>
      </c>
      <c r="J210" s="72">
        <v>0</v>
      </c>
      <c r="K210" s="72"/>
    </row>
    <row r="211" spans="1:11" s="73" customFormat="1" ht="18.75" x14ac:dyDescent="0.25">
      <c r="A211" s="68" t="s">
        <v>305</v>
      </c>
      <c r="B211" s="55">
        <v>178</v>
      </c>
      <c r="C211" s="70" t="s">
        <v>306</v>
      </c>
      <c r="D211" s="71">
        <v>0</v>
      </c>
      <c r="E211" s="72">
        <f t="shared" si="17"/>
        <v>0</v>
      </c>
      <c r="F211" s="72">
        <f t="shared" si="17"/>
        <v>0</v>
      </c>
      <c r="G211" s="72">
        <v>0</v>
      </c>
      <c r="H211" s="72">
        <v>0</v>
      </c>
      <c r="I211" s="72">
        <v>0</v>
      </c>
      <c r="J211" s="72">
        <v>0</v>
      </c>
      <c r="K211" s="72"/>
    </row>
    <row r="212" spans="1:11" s="138" customFormat="1" ht="18.75" x14ac:dyDescent="0.25">
      <c r="A212" s="68" t="s">
        <v>277</v>
      </c>
      <c r="B212" s="55">
        <v>179</v>
      </c>
      <c r="C212" s="70" t="s">
        <v>307</v>
      </c>
      <c r="D212" s="71">
        <v>0</v>
      </c>
      <c r="E212" s="72">
        <f t="shared" si="17"/>
        <v>0</v>
      </c>
      <c r="F212" s="72">
        <f t="shared" si="17"/>
        <v>0</v>
      </c>
      <c r="G212" s="72">
        <v>0</v>
      </c>
      <c r="H212" s="72">
        <v>0</v>
      </c>
      <c r="I212" s="72">
        <v>0</v>
      </c>
      <c r="J212" s="72">
        <v>0</v>
      </c>
      <c r="K212" s="72"/>
    </row>
    <row r="213" spans="1:11" s="138" customFormat="1" ht="18.75" x14ac:dyDescent="0.25">
      <c r="A213" s="68" t="s">
        <v>279</v>
      </c>
      <c r="B213" s="55">
        <v>180</v>
      </c>
      <c r="C213" s="70" t="s">
        <v>308</v>
      </c>
      <c r="D213" s="71">
        <v>0</v>
      </c>
      <c r="E213" s="72">
        <f t="shared" si="17"/>
        <v>0</v>
      </c>
      <c r="F213" s="72">
        <f t="shared" si="17"/>
        <v>0</v>
      </c>
      <c r="G213" s="72">
        <v>0</v>
      </c>
      <c r="H213" s="72">
        <v>0</v>
      </c>
      <c r="I213" s="72">
        <v>0</v>
      </c>
      <c r="J213" s="72">
        <v>0</v>
      </c>
      <c r="K213" s="72"/>
    </row>
    <row r="214" spans="1:11" s="138" customFormat="1" ht="22.5" customHeight="1" x14ac:dyDescent="0.25">
      <c r="A214" s="68" t="s">
        <v>281</v>
      </c>
      <c r="B214" s="55">
        <v>181</v>
      </c>
      <c r="C214" s="70" t="s">
        <v>309</v>
      </c>
      <c r="D214" s="71">
        <v>0</v>
      </c>
      <c r="E214" s="72">
        <f t="shared" si="17"/>
        <v>0</v>
      </c>
      <c r="F214" s="72">
        <f t="shared" si="17"/>
        <v>0</v>
      </c>
      <c r="G214" s="72">
        <v>0</v>
      </c>
      <c r="H214" s="72">
        <v>0</v>
      </c>
      <c r="I214" s="72">
        <v>0</v>
      </c>
      <c r="J214" s="72">
        <v>0</v>
      </c>
      <c r="K214" s="72"/>
    </row>
    <row r="215" spans="1:11" s="138" customFormat="1" ht="18" customHeight="1" x14ac:dyDescent="0.25">
      <c r="A215" s="24"/>
      <c r="B215" s="46"/>
      <c r="C215" s="23"/>
      <c r="D215" s="1"/>
      <c r="E215" s="1"/>
      <c r="F215" s="1"/>
      <c r="G215" s="151"/>
      <c r="H215" s="162"/>
      <c r="I215" s="162"/>
      <c r="J215" s="162"/>
      <c r="K215" s="21"/>
    </row>
    <row r="216" spans="1:11" s="73" customFormat="1" ht="38.25" customHeight="1" x14ac:dyDescent="0.25">
      <c r="A216" s="152" t="s">
        <v>310</v>
      </c>
      <c r="B216" s="153"/>
      <c r="C216" s="154"/>
      <c r="D216" s="163"/>
      <c r="E216" s="163"/>
      <c r="F216" s="163"/>
      <c r="G216" s="155"/>
      <c r="H216" s="164" t="s">
        <v>311</v>
      </c>
      <c r="I216" s="164"/>
      <c r="J216" s="164"/>
      <c r="K216" s="156"/>
    </row>
    <row r="217" spans="1:11" ht="15" customHeight="1" x14ac:dyDescent="0.25">
      <c r="A217" s="157"/>
      <c r="B217" s="158"/>
      <c r="D217" s="159"/>
      <c r="E217" s="160"/>
      <c r="F217" s="160"/>
      <c r="G217" s="160"/>
      <c r="H217" s="160"/>
      <c r="I217" s="160"/>
      <c r="J217" s="160"/>
    </row>
    <row r="218" spans="1:11" ht="45" customHeight="1" x14ac:dyDescent="0.25">
      <c r="A218" s="165" t="s">
        <v>312</v>
      </c>
      <c r="B218" s="165"/>
      <c r="D218" s="159"/>
      <c r="E218" s="160"/>
      <c r="F218" s="160"/>
      <c r="G218" s="160"/>
      <c r="H218" s="166" t="s">
        <v>313</v>
      </c>
      <c r="I218" s="166"/>
      <c r="J218" s="166"/>
    </row>
    <row r="219" spans="1:11" ht="21.75" customHeight="1" x14ac:dyDescent="0.25">
      <c r="A219" s="157"/>
      <c r="B219" s="158"/>
      <c r="D219" s="159"/>
      <c r="E219" s="160"/>
      <c r="F219" s="160"/>
      <c r="G219" s="160"/>
      <c r="H219" s="160"/>
      <c r="I219" s="160"/>
      <c r="J219" s="160"/>
    </row>
    <row r="220" spans="1:11" ht="18.75" customHeight="1" x14ac:dyDescent="0.25">
      <c r="A220" s="157"/>
      <c r="B220" s="158"/>
      <c r="D220" s="159"/>
      <c r="E220" s="160"/>
      <c r="F220" s="160"/>
      <c r="G220" s="160"/>
      <c r="H220" s="167"/>
      <c r="I220" s="167"/>
      <c r="J220" s="160"/>
    </row>
    <row r="221" spans="1:11" x14ac:dyDescent="0.25">
      <c r="A221" s="157"/>
      <c r="B221" s="158"/>
      <c r="D221" s="159"/>
      <c r="E221" s="160"/>
      <c r="F221" s="160"/>
      <c r="G221" s="160"/>
      <c r="J221" s="160"/>
    </row>
    <row r="222" spans="1:11" x14ac:dyDescent="0.25">
      <c r="A222" s="157"/>
      <c r="B222" s="158"/>
      <c r="D222" s="159"/>
      <c r="E222" s="160"/>
      <c r="F222" s="160"/>
      <c r="G222" s="160"/>
      <c r="H222" s="160"/>
      <c r="I222" s="160"/>
      <c r="J222" s="160"/>
    </row>
    <row r="223" spans="1:11" x14ac:dyDescent="0.25">
      <c r="A223" s="157"/>
      <c r="B223" s="158"/>
      <c r="D223" s="159"/>
      <c r="E223" s="160"/>
      <c r="F223" s="160"/>
      <c r="G223" s="160"/>
      <c r="H223" s="160"/>
      <c r="I223" s="160"/>
      <c r="J223" s="160"/>
    </row>
    <row r="224" spans="1:11" x14ac:dyDescent="0.25">
      <c r="A224" s="157"/>
      <c r="B224" s="158"/>
      <c r="D224" s="159"/>
      <c r="E224" s="160"/>
      <c r="F224" s="160"/>
      <c r="G224" s="160"/>
      <c r="H224" s="160"/>
      <c r="I224" s="160"/>
      <c r="J224" s="160"/>
    </row>
    <row r="225" spans="1:10" x14ac:dyDescent="0.25">
      <c r="A225" s="157"/>
      <c r="B225" s="158"/>
      <c r="D225" s="159"/>
      <c r="E225" s="160"/>
      <c r="F225" s="160"/>
      <c r="G225" s="160"/>
      <c r="H225" s="160"/>
      <c r="I225" s="160"/>
      <c r="J225" s="160"/>
    </row>
    <row r="226" spans="1:10" x14ac:dyDescent="0.25">
      <c r="A226" s="157"/>
      <c r="B226" s="158"/>
      <c r="D226" s="159"/>
      <c r="E226" s="160"/>
      <c r="F226" s="160"/>
      <c r="G226" s="160"/>
      <c r="H226" s="160"/>
      <c r="I226" s="160"/>
      <c r="J226" s="160"/>
    </row>
    <row r="227" spans="1:10" x14ac:dyDescent="0.25">
      <c r="A227" s="157"/>
      <c r="B227" s="158"/>
      <c r="D227" s="159"/>
      <c r="E227" s="160"/>
      <c r="F227" s="160"/>
      <c r="G227" s="160"/>
      <c r="H227" s="160"/>
      <c r="I227" s="160"/>
      <c r="J227" s="160"/>
    </row>
    <row r="228" spans="1:10" x14ac:dyDescent="0.25">
      <c r="A228" s="157"/>
      <c r="B228" s="158"/>
      <c r="D228" s="159"/>
      <c r="E228" s="160"/>
      <c r="F228" s="160"/>
      <c r="G228" s="160"/>
      <c r="H228" s="160"/>
      <c r="I228" s="160"/>
      <c r="J228" s="160"/>
    </row>
    <row r="229" spans="1:10" x14ac:dyDescent="0.25">
      <c r="A229" s="157"/>
      <c r="B229" s="158"/>
      <c r="D229" s="159"/>
      <c r="E229" s="160"/>
      <c r="F229" s="160"/>
      <c r="G229" s="160"/>
      <c r="H229" s="160"/>
      <c r="I229" s="160"/>
      <c r="J229" s="160"/>
    </row>
    <row r="230" spans="1:10" x14ac:dyDescent="0.25">
      <c r="A230" s="157"/>
      <c r="B230" s="158"/>
      <c r="D230" s="159"/>
      <c r="E230" s="160"/>
      <c r="F230" s="160"/>
      <c r="G230" s="160"/>
      <c r="H230" s="160"/>
      <c r="I230" s="160"/>
      <c r="J230" s="160"/>
    </row>
    <row r="231" spans="1:10" x14ac:dyDescent="0.25">
      <c r="A231" s="157"/>
      <c r="B231" s="158"/>
      <c r="D231" s="159"/>
      <c r="E231" s="160"/>
      <c r="F231" s="160"/>
      <c r="G231" s="160"/>
      <c r="H231" s="160"/>
      <c r="I231" s="160"/>
      <c r="J231" s="160"/>
    </row>
    <row r="232" spans="1:10" x14ac:dyDescent="0.25">
      <c r="A232" s="157"/>
      <c r="B232" s="158"/>
      <c r="D232" s="159"/>
      <c r="E232" s="160"/>
      <c r="F232" s="160"/>
      <c r="G232" s="160"/>
      <c r="H232" s="160"/>
      <c r="I232" s="160"/>
      <c r="J232" s="160"/>
    </row>
    <row r="233" spans="1:10" x14ac:dyDescent="0.25">
      <c r="A233" s="157"/>
      <c r="B233" s="158"/>
      <c r="D233" s="159"/>
      <c r="E233" s="160"/>
      <c r="F233" s="160"/>
      <c r="G233" s="160"/>
      <c r="H233" s="160"/>
      <c r="I233" s="160"/>
      <c r="J233" s="160"/>
    </row>
    <row r="234" spans="1:10" x14ac:dyDescent="0.25">
      <c r="A234" s="157"/>
      <c r="B234" s="158"/>
      <c r="D234" s="159"/>
      <c r="E234" s="160"/>
      <c r="F234" s="160"/>
      <c r="G234" s="160"/>
      <c r="H234" s="160"/>
      <c r="I234" s="160"/>
      <c r="J234" s="160"/>
    </row>
    <row r="235" spans="1:10" x14ac:dyDescent="0.25">
      <c r="A235" s="157"/>
      <c r="B235" s="158"/>
      <c r="D235" s="159"/>
      <c r="E235" s="160"/>
      <c r="F235" s="160"/>
      <c r="G235" s="160"/>
      <c r="H235" s="160"/>
      <c r="I235" s="160"/>
      <c r="J235" s="160"/>
    </row>
    <row r="236" spans="1:10" x14ac:dyDescent="0.25">
      <c r="A236" s="157"/>
      <c r="B236" s="158"/>
      <c r="D236" s="159"/>
      <c r="E236" s="160"/>
      <c r="F236" s="160"/>
      <c r="G236" s="160"/>
      <c r="H236" s="160"/>
      <c r="I236" s="160"/>
      <c r="J236" s="160"/>
    </row>
    <row r="237" spans="1:10" x14ac:dyDescent="0.25">
      <c r="A237" s="157"/>
      <c r="B237" s="158"/>
      <c r="D237" s="159"/>
      <c r="E237" s="160"/>
      <c r="F237" s="160"/>
      <c r="G237" s="160"/>
      <c r="H237" s="160"/>
      <c r="I237" s="160"/>
      <c r="J237" s="160"/>
    </row>
    <row r="238" spans="1:10" x14ac:dyDescent="0.25">
      <c r="A238" s="157"/>
      <c r="B238" s="158"/>
      <c r="D238" s="159"/>
      <c r="E238" s="160"/>
      <c r="F238" s="160"/>
      <c r="G238" s="160"/>
      <c r="H238" s="160"/>
      <c r="I238" s="160"/>
      <c r="J238" s="160"/>
    </row>
    <row r="239" spans="1:10" x14ac:dyDescent="0.25">
      <c r="A239" s="157"/>
      <c r="B239" s="158"/>
      <c r="D239" s="159"/>
      <c r="E239" s="160"/>
      <c r="F239" s="160"/>
      <c r="G239" s="160"/>
      <c r="H239" s="160"/>
      <c r="I239" s="160"/>
      <c r="J239" s="160"/>
    </row>
    <row r="240" spans="1:10" x14ac:dyDescent="0.25">
      <c r="A240" s="157"/>
      <c r="B240" s="158"/>
      <c r="D240" s="159"/>
      <c r="E240" s="160"/>
      <c r="F240" s="160"/>
      <c r="G240" s="160"/>
      <c r="H240" s="160"/>
      <c r="I240" s="160"/>
      <c r="J240" s="160"/>
    </row>
    <row r="241" spans="1:10" x14ac:dyDescent="0.25">
      <c r="A241" s="157"/>
      <c r="B241" s="158"/>
      <c r="D241" s="159"/>
      <c r="E241" s="160"/>
      <c r="F241" s="160"/>
      <c r="G241" s="160"/>
      <c r="H241" s="160"/>
      <c r="I241" s="160"/>
      <c r="J241" s="160"/>
    </row>
    <row r="242" spans="1:10" x14ac:dyDescent="0.25">
      <c r="A242" s="157"/>
      <c r="B242" s="158"/>
      <c r="D242" s="159"/>
      <c r="E242" s="160"/>
      <c r="F242" s="160"/>
      <c r="G242" s="160"/>
      <c r="H242" s="160"/>
      <c r="I242" s="160"/>
      <c r="J242" s="160"/>
    </row>
    <row r="243" spans="1:10" x14ac:dyDescent="0.25">
      <c r="A243" s="157"/>
      <c r="B243" s="158"/>
      <c r="D243" s="159"/>
      <c r="E243" s="160"/>
      <c r="F243" s="160"/>
      <c r="G243" s="160"/>
      <c r="H243" s="160"/>
      <c r="I243" s="160"/>
      <c r="J243" s="160"/>
    </row>
    <row r="244" spans="1:10" x14ac:dyDescent="0.25">
      <c r="A244" s="157"/>
      <c r="B244" s="158"/>
      <c r="D244" s="159"/>
      <c r="E244" s="160"/>
      <c r="F244" s="160"/>
      <c r="G244" s="160"/>
      <c r="H244" s="160"/>
      <c r="I244" s="160"/>
      <c r="J244" s="160"/>
    </row>
    <row r="245" spans="1:10" x14ac:dyDescent="0.25">
      <c r="A245" s="157"/>
      <c r="B245" s="158"/>
      <c r="D245" s="159"/>
      <c r="E245" s="160"/>
      <c r="F245" s="160"/>
      <c r="G245" s="160"/>
      <c r="H245" s="160"/>
      <c r="I245" s="160"/>
      <c r="J245" s="160"/>
    </row>
    <row r="246" spans="1:10" x14ac:dyDescent="0.25">
      <c r="A246" s="157"/>
      <c r="B246" s="158"/>
      <c r="D246" s="159"/>
      <c r="E246" s="160"/>
      <c r="F246" s="160"/>
      <c r="G246" s="160"/>
      <c r="H246" s="160"/>
      <c r="I246" s="160"/>
      <c r="J246" s="160"/>
    </row>
    <row r="247" spans="1:10" x14ac:dyDescent="0.25">
      <c r="A247" s="157"/>
      <c r="B247" s="158"/>
      <c r="D247" s="159"/>
      <c r="E247" s="160"/>
      <c r="F247" s="160"/>
      <c r="G247" s="160"/>
      <c r="H247" s="160"/>
      <c r="I247" s="160"/>
      <c r="J247" s="160"/>
    </row>
    <row r="248" spans="1:10" x14ac:dyDescent="0.25">
      <c r="A248" s="157"/>
      <c r="B248" s="158"/>
      <c r="D248" s="159"/>
      <c r="E248" s="160"/>
      <c r="F248" s="160"/>
      <c r="G248" s="160"/>
      <c r="H248" s="160"/>
      <c r="I248" s="160"/>
      <c r="J248" s="160"/>
    </row>
    <row r="249" spans="1:10" x14ac:dyDescent="0.25">
      <c r="A249" s="157"/>
      <c r="B249" s="158"/>
      <c r="D249" s="159"/>
      <c r="E249" s="160"/>
      <c r="F249" s="160"/>
      <c r="G249" s="160"/>
      <c r="H249" s="160"/>
      <c r="I249" s="160"/>
      <c r="J249" s="160"/>
    </row>
    <row r="250" spans="1:10" x14ac:dyDescent="0.25">
      <c r="A250" s="157"/>
      <c r="B250" s="158"/>
      <c r="D250" s="159"/>
      <c r="E250" s="160"/>
      <c r="F250" s="160"/>
      <c r="G250" s="160"/>
      <c r="H250" s="160"/>
      <c r="I250" s="160"/>
      <c r="J250" s="160"/>
    </row>
    <row r="251" spans="1:10" x14ac:dyDescent="0.25">
      <c r="A251" s="157"/>
      <c r="B251" s="158"/>
      <c r="D251" s="159"/>
      <c r="E251" s="160"/>
      <c r="F251" s="160"/>
      <c r="G251" s="160"/>
      <c r="H251" s="160"/>
      <c r="I251" s="160"/>
      <c r="J251" s="160"/>
    </row>
    <row r="252" spans="1:10" x14ac:dyDescent="0.25">
      <c r="A252" s="157"/>
      <c r="B252" s="158"/>
      <c r="D252" s="159"/>
      <c r="E252" s="160"/>
      <c r="F252" s="160"/>
      <c r="G252" s="160"/>
      <c r="H252" s="160"/>
      <c r="I252" s="160"/>
      <c r="J252" s="160"/>
    </row>
    <row r="253" spans="1:10" x14ac:dyDescent="0.25">
      <c r="A253" s="157"/>
      <c r="B253" s="158"/>
      <c r="D253" s="159"/>
      <c r="E253" s="160"/>
      <c r="F253" s="160"/>
      <c r="G253" s="160"/>
      <c r="H253" s="160"/>
      <c r="I253" s="160"/>
      <c r="J253" s="160"/>
    </row>
    <row r="254" spans="1:10" x14ac:dyDescent="0.25">
      <c r="A254" s="157"/>
      <c r="B254" s="158"/>
      <c r="D254" s="159"/>
      <c r="E254" s="160"/>
      <c r="F254" s="160"/>
      <c r="G254" s="160"/>
      <c r="H254" s="160"/>
      <c r="I254" s="160"/>
      <c r="J254" s="160"/>
    </row>
    <row r="255" spans="1:10" x14ac:dyDescent="0.25">
      <c r="A255" s="157"/>
      <c r="B255" s="158"/>
      <c r="D255" s="159"/>
      <c r="E255" s="160"/>
      <c r="F255" s="160"/>
      <c r="G255" s="160"/>
      <c r="H255" s="160"/>
      <c r="I255" s="160"/>
      <c r="J255" s="160"/>
    </row>
    <row r="256" spans="1:10" x14ac:dyDescent="0.25">
      <c r="A256" s="157"/>
      <c r="B256" s="158"/>
      <c r="D256" s="159"/>
      <c r="E256" s="160"/>
      <c r="F256" s="160"/>
      <c r="G256" s="160"/>
      <c r="H256" s="160"/>
      <c r="I256" s="160"/>
      <c r="J256" s="160"/>
    </row>
    <row r="257" spans="1:2" x14ac:dyDescent="0.25">
      <c r="A257" s="161"/>
      <c r="B257" s="158"/>
    </row>
    <row r="258" spans="1:2" x14ac:dyDescent="0.25">
      <c r="A258" s="161"/>
      <c r="B258" s="158"/>
    </row>
    <row r="259" spans="1:2" x14ac:dyDescent="0.25">
      <c r="A259" s="161"/>
      <c r="B259" s="158"/>
    </row>
    <row r="260" spans="1:2" x14ac:dyDescent="0.25">
      <c r="A260" s="161"/>
      <c r="B260" s="158"/>
    </row>
    <row r="261" spans="1:2" x14ac:dyDescent="0.25">
      <c r="A261" s="161"/>
      <c r="B261" s="158"/>
    </row>
    <row r="262" spans="1:2" x14ac:dyDescent="0.25">
      <c r="A262" s="161"/>
      <c r="B262" s="158"/>
    </row>
    <row r="263" spans="1:2" x14ac:dyDescent="0.25">
      <c r="A263" s="161"/>
      <c r="B263" s="158"/>
    </row>
    <row r="264" spans="1:2" x14ac:dyDescent="0.25">
      <c r="A264" s="161"/>
      <c r="B264" s="158"/>
    </row>
    <row r="265" spans="1:2" x14ac:dyDescent="0.25">
      <c r="A265" s="161"/>
      <c r="B265" s="158"/>
    </row>
    <row r="266" spans="1:2" x14ac:dyDescent="0.25">
      <c r="A266" s="161"/>
      <c r="B266" s="158"/>
    </row>
    <row r="267" spans="1:2" x14ac:dyDescent="0.25">
      <c r="A267" s="161"/>
      <c r="B267" s="158"/>
    </row>
    <row r="268" spans="1:2" x14ac:dyDescent="0.25">
      <c r="A268" s="161"/>
      <c r="B268" s="158"/>
    </row>
    <row r="269" spans="1:2" x14ac:dyDescent="0.25">
      <c r="A269" s="161"/>
      <c r="B269" s="158"/>
    </row>
    <row r="270" spans="1:2" x14ac:dyDescent="0.25">
      <c r="A270" s="161"/>
      <c r="B270" s="158"/>
    </row>
    <row r="271" spans="1:2" x14ac:dyDescent="0.25">
      <c r="A271" s="161"/>
      <c r="B271" s="158"/>
    </row>
    <row r="272" spans="1:2" x14ac:dyDescent="0.25">
      <c r="A272" s="161"/>
      <c r="B272" s="158"/>
    </row>
    <row r="273" spans="1:2" x14ac:dyDescent="0.25">
      <c r="A273" s="161"/>
      <c r="B273" s="158"/>
    </row>
    <row r="274" spans="1:2" x14ac:dyDescent="0.25">
      <c r="A274" s="161"/>
      <c r="B274" s="158"/>
    </row>
    <row r="275" spans="1:2" x14ac:dyDescent="0.25">
      <c r="A275" s="161"/>
      <c r="B275" s="158"/>
    </row>
    <row r="276" spans="1:2" x14ac:dyDescent="0.25">
      <c r="A276" s="161"/>
      <c r="B276" s="158"/>
    </row>
    <row r="277" spans="1:2" x14ac:dyDescent="0.25">
      <c r="A277" s="161"/>
      <c r="B277" s="158"/>
    </row>
    <row r="278" spans="1:2" x14ac:dyDescent="0.25">
      <c r="A278" s="161"/>
      <c r="B278" s="158"/>
    </row>
    <row r="279" spans="1:2" x14ac:dyDescent="0.25">
      <c r="A279" s="161"/>
      <c r="B279" s="158"/>
    </row>
    <row r="280" spans="1:2" x14ac:dyDescent="0.25">
      <c r="A280" s="161"/>
      <c r="B280" s="158"/>
    </row>
    <row r="281" spans="1:2" x14ac:dyDescent="0.25">
      <c r="A281" s="161"/>
      <c r="B281" s="158"/>
    </row>
    <row r="282" spans="1:2" x14ac:dyDescent="0.25">
      <c r="A282" s="161"/>
      <c r="B282" s="158"/>
    </row>
    <row r="283" spans="1:2" x14ac:dyDescent="0.25">
      <c r="A283" s="161"/>
      <c r="B283" s="158"/>
    </row>
    <row r="284" spans="1:2" x14ac:dyDescent="0.25">
      <c r="A284" s="161"/>
      <c r="B284" s="158"/>
    </row>
    <row r="285" spans="1:2" x14ac:dyDescent="0.25">
      <c r="A285" s="161"/>
      <c r="B285" s="158"/>
    </row>
    <row r="286" spans="1:2" x14ac:dyDescent="0.25">
      <c r="A286" s="161"/>
      <c r="B286" s="158"/>
    </row>
    <row r="287" spans="1:2" x14ac:dyDescent="0.25">
      <c r="A287" s="161"/>
      <c r="B287" s="158"/>
    </row>
    <row r="288" spans="1:2" x14ac:dyDescent="0.25">
      <c r="A288" s="161"/>
      <c r="B288" s="158"/>
    </row>
    <row r="289" spans="1:2" x14ac:dyDescent="0.25">
      <c r="A289" s="161"/>
      <c r="B289" s="158"/>
    </row>
    <row r="290" spans="1:2" x14ac:dyDescent="0.25">
      <c r="A290" s="161"/>
      <c r="B290" s="158"/>
    </row>
    <row r="291" spans="1:2" x14ac:dyDescent="0.25">
      <c r="A291" s="161"/>
      <c r="B291" s="158"/>
    </row>
    <row r="292" spans="1:2" x14ac:dyDescent="0.25">
      <c r="A292" s="161"/>
      <c r="B292" s="158"/>
    </row>
    <row r="293" spans="1:2" x14ac:dyDescent="0.25">
      <c r="A293" s="161"/>
      <c r="B293" s="158"/>
    </row>
    <row r="294" spans="1:2" x14ac:dyDescent="0.25">
      <c r="A294" s="161"/>
      <c r="B294" s="158"/>
    </row>
    <row r="295" spans="1:2" x14ac:dyDescent="0.25">
      <c r="A295" s="161"/>
      <c r="B295" s="158"/>
    </row>
    <row r="296" spans="1:2" x14ac:dyDescent="0.25">
      <c r="A296" s="161"/>
      <c r="B296" s="158"/>
    </row>
    <row r="297" spans="1:2" x14ac:dyDescent="0.25">
      <c r="A297" s="161"/>
      <c r="B297" s="158"/>
    </row>
    <row r="298" spans="1:2" x14ac:dyDescent="0.25">
      <c r="A298" s="161"/>
      <c r="B298" s="158"/>
    </row>
    <row r="299" spans="1:2" x14ac:dyDescent="0.25">
      <c r="A299" s="161"/>
      <c r="B299" s="158"/>
    </row>
    <row r="300" spans="1:2" x14ac:dyDescent="0.25">
      <c r="A300" s="161"/>
      <c r="B300" s="158"/>
    </row>
    <row r="301" spans="1:2" x14ac:dyDescent="0.25">
      <c r="A301" s="161"/>
      <c r="B301" s="158"/>
    </row>
    <row r="302" spans="1:2" x14ac:dyDescent="0.25">
      <c r="A302" s="161"/>
      <c r="B302" s="158"/>
    </row>
    <row r="303" spans="1:2" x14ac:dyDescent="0.25">
      <c r="A303" s="161"/>
      <c r="B303" s="158"/>
    </row>
    <row r="304" spans="1:2" x14ac:dyDescent="0.25">
      <c r="A304" s="161"/>
      <c r="B304" s="158"/>
    </row>
    <row r="305" spans="1:2" x14ac:dyDescent="0.25">
      <c r="A305" s="161"/>
      <c r="B305" s="158"/>
    </row>
    <row r="306" spans="1:2" x14ac:dyDescent="0.25">
      <c r="A306" s="161"/>
      <c r="B306" s="158"/>
    </row>
    <row r="307" spans="1:2" x14ac:dyDescent="0.25">
      <c r="A307" s="161"/>
      <c r="B307" s="158"/>
    </row>
    <row r="308" spans="1:2" x14ac:dyDescent="0.25">
      <c r="A308" s="161"/>
      <c r="B308" s="158"/>
    </row>
    <row r="309" spans="1:2" x14ac:dyDescent="0.25">
      <c r="A309" s="161"/>
      <c r="B309" s="158"/>
    </row>
    <row r="310" spans="1:2" x14ac:dyDescent="0.25">
      <c r="A310" s="161"/>
      <c r="B310" s="158"/>
    </row>
    <row r="311" spans="1:2" x14ac:dyDescent="0.25">
      <c r="A311" s="161"/>
      <c r="B311" s="158"/>
    </row>
    <row r="312" spans="1:2" x14ac:dyDescent="0.25">
      <c r="A312" s="161"/>
      <c r="B312" s="158"/>
    </row>
    <row r="313" spans="1:2" x14ac:dyDescent="0.25">
      <c r="A313" s="161"/>
      <c r="B313" s="158"/>
    </row>
    <row r="314" spans="1:2" x14ac:dyDescent="0.25">
      <c r="A314" s="161"/>
      <c r="B314" s="158"/>
    </row>
    <row r="315" spans="1:2" x14ac:dyDescent="0.25">
      <c r="A315" s="161"/>
      <c r="B315" s="158"/>
    </row>
    <row r="316" spans="1:2" x14ac:dyDescent="0.25">
      <c r="A316" s="161"/>
      <c r="B316" s="158"/>
    </row>
    <row r="317" spans="1:2" x14ac:dyDescent="0.25">
      <c r="A317" s="161"/>
      <c r="B317" s="158"/>
    </row>
    <row r="318" spans="1:2" x14ac:dyDescent="0.25">
      <c r="A318" s="161"/>
      <c r="B318" s="158"/>
    </row>
    <row r="319" spans="1:2" x14ac:dyDescent="0.25">
      <c r="A319" s="161"/>
      <c r="B319" s="158"/>
    </row>
    <row r="320" spans="1:2" x14ac:dyDescent="0.25">
      <c r="A320" s="161"/>
      <c r="B320" s="158"/>
    </row>
    <row r="321" spans="1:2" x14ac:dyDescent="0.25">
      <c r="A321" s="161"/>
      <c r="B321" s="158"/>
    </row>
    <row r="322" spans="1:2" x14ac:dyDescent="0.25">
      <c r="A322" s="161"/>
      <c r="B322" s="158"/>
    </row>
    <row r="323" spans="1:2" x14ac:dyDescent="0.25">
      <c r="A323" s="161"/>
      <c r="B323" s="158"/>
    </row>
    <row r="324" spans="1:2" x14ac:dyDescent="0.25">
      <c r="A324" s="161"/>
      <c r="B324" s="158"/>
    </row>
    <row r="325" spans="1:2" x14ac:dyDescent="0.25">
      <c r="A325" s="161"/>
      <c r="B325" s="158"/>
    </row>
    <row r="326" spans="1:2" x14ac:dyDescent="0.25">
      <c r="A326" s="161"/>
      <c r="B326" s="158"/>
    </row>
    <row r="327" spans="1:2" x14ac:dyDescent="0.25">
      <c r="A327" s="161"/>
      <c r="B327" s="158"/>
    </row>
    <row r="328" spans="1:2" x14ac:dyDescent="0.25">
      <c r="A328" s="161"/>
      <c r="B328" s="158"/>
    </row>
    <row r="329" spans="1:2" x14ac:dyDescent="0.25">
      <c r="A329" s="161"/>
      <c r="B329" s="158"/>
    </row>
    <row r="330" spans="1:2" x14ac:dyDescent="0.25">
      <c r="A330" s="161"/>
      <c r="B330" s="158"/>
    </row>
    <row r="331" spans="1:2" x14ac:dyDescent="0.25">
      <c r="A331" s="161"/>
      <c r="B331" s="158"/>
    </row>
    <row r="332" spans="1:2" x14ac:dyDescent="0.25">
      <c r="A332" s="161"/>
      <c r="B332" s="158"/>
    </row>
    <row r="333" spans="1:2" x14ac:dyDescent="0.25">
      <c r="A333" s="161"/>
      <c r="B333" s="158"/>
    </row>
    <row r="334" spans="1:2" x14ac:dyDescent="0.25">
      <c r="A334" s="161"/>
      <c r="B334" s="158"/>
    </row>
    <row r="335" spans="1:2" x14ac:dyDescent="0.25">
      <c r="A335" s="161"/>
      <c r="B335" s="158"/>
    </row>
    <row r="336" spans="1:2" x14ac:dyDescent="0.25">
      <c r="A336" s="161"/>
      <c r="B336" s="158"/>
    </row>
    <row r="337" spans="1:2" x14ac:dyDescent="0.25">
      <c r="A337" s="161"/>
      <c r="B337" s="158"/>
    </row>
    <row r="338" spans="1:2" x14ac:dyDescent="0.25">
      <c r="A338" s="161"/>
      <c r="B338" s="158"/>
    </row>
    <row r="339" spans="1:2" x14ac:dyDescent="0.25">
      <c r="A339" s="161"/>
      <c r="B339" s="158"/>
    </row>
    <row r="340" spans="1:2" x14ac:dyDescent="0.25">
      <c r="A340" s="161"/>
      <c r="B340" s="158"/>
    </row>
    <row r="341" spans="1:2" x14ac:dyDescent="0.25">
      <c r="A341" s="161"/>
      <c r="B341" s="158"/>
    </row>
    <row r="342" spans="1:2" x14ac:dyDescent="0.25">
      <c r="A342" s="161"/>
      <c r="B342" s="158"/>
    </row>
    <row r="343" spans="1:2" x14ac:dyDescent="0.25">
      <c r="A343" s="161"/>
      <c r="B343" s="158"/>
    </row>
    <row r="344" spans="1:2" x14ac:dyDescent="0.25">
      <c r="A344" s="161"/>
      <c r="B344" s="158"/>
    </row>
    <row r="345" spans="1:2" x14ac:dyDescent="0.25">
      <c r="A345" s="161"/>
      <c r="B345" s="158"/>
    </row>
    <row r="346" spans="1:2" x14ac:dyDescent="0.25">
      <c r="A346" s="161"/>
      <c r="B346" s="158"/>
    </row>
    <row r="347" spans="1:2" x14ac:dyDescent="0.25">
      <c r="A347" s="161"/>
      <c r="B347" s="158"/>
    </row>
    <row r="348" spans="1:2" x14ac:dyDescent="0.25">
      <c r="A348" s="161"/>
      <c r="B348" s="158"/>
    </row>
    <row r="349" spans="1:2" x14ac:dyDescent="0.25">
      <c r="A349" s="161"/>
      <c r="B349" s="158"/>
    </row>
    <row r="350" spans="1:2" x14ac:dyDescent="0.25">
      <c r="A350" s="161"/>
      <c r="B350" s="158"/>
    </row>
    <row r="351" spans="1:2" x14ac:dyDescent="0.25">
      <c r="A351" s="161"/>
      <c r="B351" s="158"/>
    </row>
    <row r="352" spans="1:2" x14ac:dyDescent="0.25">
      <c r="A352" s="161"/>
      <c r="B352" s="158"/>
    </row>
    <row r="353" spans="1:2" x14ac:dyDescent="0.25">
      <c r="A353" s="161"/>
      <c r="B353" s="158"/>
    </row>
    <row r="354" spans="1:2" x14ac:dyDescent="0.25">
      <c r="A354" s="161"/>
      <c r="B354" s="158"/>
    </row>
    <row r="355" spans="1:2" x14ac:dyDescent="0.25">
      <c r="A355" s="161"/>
      <c r="B355" s="158"/>
    </row>
    <row r="356" spans="1:2" x14ac:dyDescent="0.25">
      <c r="A356" s="161"/>
      <c r="B356" s="158"/>
    </row>
    <row r="357" spans="1:2" x14ac:dyDescent="0.25">
      <c r="A357" s="161"/>
      <c r="B357" s="158"/>
    </row>
    <row r="358" spans="1:2" x14ac:dyDescent="0.25">
      <c r="A358" s="161"/>
      <c r="B358" s="158"/>
    </row>
    <row r="359" spans="1:2" x14ac:dyDescent="0.25">
      <c r="A359" s="161"/>
      <c r="B359" s="158"/>
    </row>
    <row r="360" spans="1:2" x14ac:dyDescent="0.25">
      <c r="A360" s="161"/>
      <c r="B360" s="158"/>
    </row>
    <row r="361" spans="1:2" x14ac:dyDescent="0.25">
      <c r="A361" s="161"/>
      <c r="B361" s="158"/>
    </row>
    <row r="362" spans="1:2" x14ac:dyDescent="0.25">
      <c r="A362" s="161"/>
      <c r="B362" s="158"/>
    </row>
    <row r="363" spans="1:2" x14ac:dyDescent="0.25">
      <c r="A363" s="161"/>
      <c r="B363" s="158"/>
    </row>
    <row r="364" spans="1:2" x14ac:dyDescent="0.25">
      <c r="A364" s="161"/>
      <c r="B364" s="158"/>
    </row>
    <row r="365" spans="1:2" x14ac:dyDescent="0.25">
      <c r="A365" s="161"/>
      <c r="B365" s="158"/>
    </row>
    <row r="366" spans="1:2" x14ac:dyDescent="0.25">
      <c r="A366" s="161"/>
      <c r="B366" s="158"/>
    </row>
    <row r="367" spans="1:2" x14ac:dyDescent="0.25">
      <c r="A367" s="161"/>
      <c r="B367" s="158"/>
    </row>
    <row r="368" spans="1:2" x14ac:dyDescent="0.25">
      <c r="A368" s="161"/>
      <c r="B368" s="158"/>
    </row>
    <row r="369" spans="1:2" x14ac:dyDescent="0.25">
      <c r="A369" s="161"/>
      <c r="B369" s="158"/>
    </row>
    <row r="370" spans="1:2" x14ac:dyDescent="0.25">
      <c r="A370" s="161"/>
      <c r="B370" s="158"/>
    </row>
    <row r="371" spans="1:2" x14ac:dyDescent="0.25">
      <c r="A371" s="161"/>
      <c r="B371" s="158"/>
    </row>
    <row r="372" spans="1:2" x14ac:dyDescent="0.25">
      <c r="A372" s="161"/>
      <c r="B372" s="158"/>
    </row>
    <row r="373" spans="1:2" x14ac:dyDescent="0.25">
      <c r="A373" s="161"/>
      <c r="B373" s="158"/>
    </row>
    <row r="374" spans="1:2" x14ac:dyDescent="0.25">
      <c r="A374" s="161"/>
      <c r="B374" s="158"/>
    </row>
    <row r="375" spans="1:2" x14ac:dyDescent="0.25">
      <c r="A375" s="161"/>
      <c r="B375" s="158"/>
    </row>
    <row r="376" spans="1:2" x14ac:dyDescent="0.25">
      <c r="A376" s="161"/>
      <c r="B376" s="158"/>
    </row>
    <row r="377" spans="1:2" x14ac:dyDescent="0.25">
      <c r="A377" s="161"/>
      <c r="B377" s="158"/>
    </row>
    <row r="378" spans="1:2" x14ac:dyDescent="0.25">
      <c r="A378" s="161"/>
      <c r="B378" s="158"/>
    </row>
    <row r="379" spans="1:2" x14ac:dyDescent="0.25">
      <c r="A379" s="161"/>
      <c r="B379" s="158"/>
    </row>
    <row r="380" spans="1:2" x14ac:dyDescent="0.25">
      <c r="A380" s="161"/>
      <c r="B380" s="158"/>
    </row>
    <row r="381" spans="1:2" x14ac:dyDescent="0.25">
      <c r="A381" s="161"/>
      <c r="B381" s="158"/>
    </row>
    <row r="382" spans="1:2" x14ac:dyDescent="0.25">
      <c r="A382" s="161"/>
      <c r="B382" s="158"/>
    </row>
    <row r="383" spans="1:2" x14ac:dyDescent="0.25">
      <c r="A383" s="161"/>
      <c r="B383" s="158"/>
    </row>
    <row r="384" spans="1:2" x14ac:dyDescent="0.25">
      <c r="A384" s="161"/>
      <c r="B384" s="158"/>
    </row>
    <row r="385" spans="1:2" x14ac:dyDescent="0.25">
      <c r="A385" s="161"/>
      <c r="B385" s="158"/>
    </row>
    <row r="386" spans="1:2" x14ac:dyDescent="0.25">
      <c r="A386" s="161"/>
      <c r="B386" s="158"/>
    </row>
    <row r="387" spans="1:2" x14ac:dyDescent="0.25">
      <c r="A387" s="161"/>
      <c r="B387" s="158"/>
    </row>
    <row r="388" spans="1:2" x14ac:dyDescent="0.25">
      <c r="A388" s="161"/>
      <c r="B388" s="158"/>
    </row>
    <row r="389" spans="1:2" x14ac:dyDescent="0.25">
      <c r="A389" s="161"/>
      <c r="B389" s="158"/>
    </row>
    <row r="390" spans="1:2" x14ac:dyDescent="0.25">
      <c r="A390" s="161"/>
      <c r="B390" s="158"/>
    </row>
    <row r="391" spans="1:2" x14ac:dyDescent="0.25">
      <c r="A391" s="161"/>
      <c r="B391" s="158"/>
    </row>
    <row r="392" spans="1:2" x14ac:dyDescent="0.25">
      <c r="A392" s="161"/>
      <c r="B392" s="158"/>
    </row>
    <row r="393" spans="1:2" x14ac:dyDescent="0.25">
      <c r="A393" s="161"/>
      <c r="B393" s="158"/>
    </row>
    <row r="394" spans="1:2" x14ac:dyDescent="0.25">
      <c r="A394" s="161"/>
      <c r="B394" s="158"/>
    </row>
    <row r="395" spans="1:2" x14ac:dyDescent="0.25">
      <c r="A395" s="161"/>
      <c r="B395" s="158"/>
    </row>
    <row r="396" spans="1:2" x14ac:dyDescent="0.25">
      <c r="A396" s="161"/>
      <c r="B396" s="158"/>
    </row>
    <row r="397" spans="1:2" x14ac:dyDescent="0.25">
      <c r="A397" s="161"/>
      <c r="B397" s="158"/>
    </row>
    <row r="398" spans="1:2" x14ac:dyDescent="0.25">
      <c r="A398" s="161"/>
      <c r="B398" s="158"/>
    </row>
    <row r="399" spans="1:2" x14ac:dyDescent="0.25">
      <c r="A399" s="161"/>
      <c r="B399" s="158"/>
    </row>
    <row r="400" spans="1:2" x14ac:dyDescent="0.25">
      <c r="A400" s="161"/>
      <c r="B400" s="158"/>
    </row>
    <row r="401" spans="1:2" x14ac:dyDescent="0.25">
      <c r="A401" s="161"/>
      <c r="B401" s="158"/>
    </row>
    <row r="402" spans="1:2" x14ac:dyDescent="0.25">
      <c r="A402" s="161"/>
      <c r="B402" s="158"/>
    </row>
    <row r="403" spans="1:2" x14ac:dyDescent="0.25">
      <c r="A403" s="161"/>
      <c r="B403" s="158"/>
    </row>
    <row r="404" spans="1:2" x14ac:dyDescent="0.25">
      <c r="A404" s="161"/>
      <c r="B404" s="158"/>
    </row>
    <row r="405" spans="1:2" x14ac:dyDescent="0.25">
      <c r="A405" s="161"/>
      <c r="B405" s="158"/>
    </row>
    <row r="406" spans="1:2" x14ac:dyDescent="0.25">
      <c r="A406" s="161"/>
      <c r="B406" s="158"/>
    </row>
    <row r="407" spans="1:2" x14ac:dyDescent="0.25">
      <c r="A407" s="161"/>
      <c r="B407" s="158"/>
    </row>
    <row r="408" spans="1:2" x14ac:dyDescent="0.25">
      <c r="A408" s="161"/>
      <c r="B408" s="158"/>
    </row>
    <row r="409" spans="1:2" x14ac:dyDescent="0.25">
      <c r="A409" s="161"/>
      <c r="B409" s="158"/>
    </row>
    <row r="410" spans="1:2" x14ac:dyDescent="0.25">
      <c r="A410" s="161"/>
      <c r="B410" s="158"/>
    </row>
    <row r="411" spans="1:2" x14ac:dyDescent="0.25">
      <c r="A411" s="161"/>
      <c r="B411" s="158"/>
    </row>
    <row r="412" spans="1:2" x14ac:dyDescent="0.25">
      <c r="A412" s="161"/>
      <c r="B412" s="158"/>
    </row>
    <row r="413" spans="1:2" x14ac:dyDescent="0.25">
      <c r="A413" s="161"/>
      <c r="B413" s="158"/>
    </row>
    <row r="414" spans="1:2" x14ac:dyDescent="0.25">
      <c r="A414" s="161"/>
      <c r="B414" s="158"/>
    </row>
    <row r="415" spans="1:2" x14ac:dyDescent="0.25">
      <c r="A415" s="161"/>
      <c r="B415" s="158"/>
    </row>
    <row r="416" spans="1:2" x14ac:dyDescent="0.25">
      <c r="A416" s="161"/>
      <c r="B416" s="158"/>
    </row>
    <row r="417" spans="1:2" x14ac:dyDescent="0.25">
      <c r="A417" s="161"/>
      <c r="B417" s="158"/>
    </row>
    <row r="418" spans="1:2" x14ac:dyDescent="0.25">
      <c r="A418" s="161"/>
      <c r="B418" s="158"/>
    </row>
    <row r="419" spans="1:2" x14ac:dyDescent="0.25">
      <c r="A419" s="161"/>
      <c r="B419" s="158"/>
    </row>
    <row r="420" spans="1:2" x14ac:dyDescent="0.25">
      <c r="A420" s="161"/>
      <c r="B420" s="158"/>
    </row>
    <row r="421" spans="1:2" x14ac:dyDescent="0.25">
      <c r="A421" s="161"/>
      <c r="B421" s="158"/>
    </row>
    <row r="422" spans="1:2" x14ac:dyDescent="0.25">
      <c r="A422" s="161"/>
      <c r="B422" s="158"/>
    </row>
    <row r="423" spans="1:2" x14ac:dyDescent="0.25">
      <c r="A423" s="161"/>
      <c r="B423" s="158"/>
    </row>
  </sheetData>
  <mergeCells count="45">
    <mergeCell ref="A218:B218"/>
    <mergeCell ref="H218:J218"/>
    <mergeCell ref="H220:I220"/>
    <mergeCell ref="K31:K32"/>
    <mergeCell ref="D215:F215"/>
    <mergeCell ref="H215:J215"/>
    <mergeCell ref="D216:F216"/>
    <mergeCell ref="H216:J216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B23:H23"/>
    <mergeCell ref="B24:H24"/>
    <mergeCell ref="I24:J24"/>
    <mergeCell ref="B25:H25"/>
    <mergeCell ref="I25:J25"/>
    <mergeCell ref="B20:H20"/>
    <mergeCell ref="I20:J20"/>
    <mergeCell ref="B21:H21"/>
    <mergeCell ref="I21:J21"/>
    <mergeCell ref="B22:H22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G1:K1"/>
    <mergeCell ref="I8:J8"/>
    <mergeCell ref="I9:J9"/>
    <mergeCell ref="I10:J10"/>
    <mergeCell ref="I11:J11"/>
  </mergeCells>
  <pageMargins left="0.70833333333333304" right="0.51180555555555496" top="0.234722222222222" bottom="0.7479166666666670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99</cp:revision>
  <cp:lastPrinted>2022-07-21T12:40:59Z</cp:lastPrinted>
  <dcterms:created xsi:type="dcterms:W3CDTF">2006-09-16T00:00:00Z</dcterms:created>
  <dcterms:modified xsi:type="dcterms:W3CDTF">2023-01-16T11:28:58Z</dcterms:modified>
  <dc:language>uk-UA</dc:language>
</cp:coreProperties>
</file>