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<sst xmlns="http://schemas.openxmlformats.org/spreadsheetml/2006/main" count="237" uniqueCount="142">
  <si>
    <t>1 Загальний фонд</t>
  </si>
  <si>
    <t>0100      Державне управління</t>
  </si>
  <si>
    <t>0160      Керівництво і управління у відповідній сфері у містах (місті Києві), селищах, селах, об’єднаних територіальних громадах</t>
  </si>
  <si>
    <t>0180      Інша діяльність у сфері державного управління</t>
  </si>
  <si>
    <t>1000      Освіта</t>
  </si>
  <si>
    <t>1010      Надання дошкільної освіти</t>
  </si>
  <si>
    <t>1020      Надання загальної середньої освіти закладами загальної середньої освіти</t>
  </si>
  <si>
    <t>1030      Надання загальної середньої освіти за рахунок освітньої субвенції</t>
  </si>
  <si>
    <t>1070      Надання позашкільної освіти закладами позашкільної освіти, заходи із позашкільної роботи з дітьми</t>
  </si>
  <si>
    <t>1080      Надання спеціалізованої освіти мистецькими школами</t>
  </si>
  <si>
    <t>1140      Інші програми, заклади та заходи у сфері освіти</t>
  </si>
  <si>
    <t>1150      Забезпечення діяльності інклюзивно-ресурсних центрів</t>
  </si>
  <si>
    <t>1160      Забезпечення діяльності центрів професійного розвитку педагогічних працівників</t>
  </si>
  <si>
    <t>1200      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</si>
  <si>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      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</si>
  <si>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      Охорона здоров’я</t>
  </si>
  <si>
    <t>2010      Багатопрофільна стаціонарна медична допомога населенню</t>
  </si>
  <si>
    <t>2100      Стоматологічна допомога населенню</t>
  </si>
  <si>
    <t>2110      Первинна медична допомога населенню</t>
  </si>
  <si>
    <t>2150      Інші програми, заклади та заходи у сфері охорони здоров’я</t>
  </si>
  <si>
    <t>3000      Соціальний захист та соціальне забезпечення</t>
  </si>
  <si>
    <t>3030      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</si>
  <si>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3050      Пільгове медичне обслуговування осіб, які постраждали внаслідок Чорнобильської катастрофи</t>
  </si>
  <si>
    <t>3090      Видатки на поховання учасників бойових дій та осіб з інвалідністю внаслідок війни</t>
  </si>
  <si>
    <t>3100      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</si>
  <si>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3110      Заклади і заходи з питань дітей та їх соціального захисту</t>
  </si>
  <si>
    <t>3120      Здійснення соціальної роботи з вразливими категоріями населення</t>
  </si>
  <si>
    <t>3130      Реалізація державної політики у молодіжній сфері</t>
  </si>
  <si>
    <t>3140     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</si>
  <si>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    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</si>
  <si>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   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</si>
  <si>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3190      Соціальний захист ветеранів війни та праці</t>
  </si>
  <si>
    <t>3230      Видатки пов'язані з наданням підтримки внутрішньо переміщеним та/або евакуйованим особам у звязку із введенням военного стану</t>
  </si>
  <si>
    <t>3240      Інші заклади та заходи</t>
  </si>
  <si>
    <t>4000      Культура i мистецтво</t>
  </si>
  <si>
    <t>4030      Забезпечення діяльності бібліотек</t>
  </si>
  <si>
    <t>4040      Забезпечення діяльності музеїв i виставок</t>
  </si>
  <si>
    <t>4060      Забезпечення діяльності палаців i будинків культури, клубів, центрів дозвілля та iнших клубних закладів</t>
  </si>
  <si>
    <t>4080      Інші заклади та заходи в галузі культури і мистецтва</t>
  </si>
  <si>
    <t>5000      Фiзична культура i спорт</t>
  </si>
  <si>
    <t>5010      Проведення спортивної роботи в регіоні</t>
  </si>
  <si>
    <t>5030      Розвиток дитячо-юнацького та резервного спорту</t>
  </si>
  <si>
    <t>5040      Підтримка і розвиток спортивної інфраструктури</t>
  </si>
  <si>
    <t>5060      Інші заходи з розвитку фізичної культури та спорту</t>
  </si>
  <si>
    <t>6000      Житлово-комунальне господарство</t>
  </si>
  <si>
    <t>6010      Утримання та ефективна експлуатація об’єктів житлово-комунального господарства</t>
  </si>
  <si>
    <t>6030      Організація благоустрою населених пунктів</t>
  </si>
  <si>
    <t>6090      Інша діяльність у сфері житлово-комунального господарства</t>
  </si>
  <si>
    <t>7000      Економічна діяльність</t>
  </si>
  <si>
    <t>7100      Сільське, лісове, рибне господарство та мисливство</t>
  </si>
  <si>
    <t>7300      Будівництво та регіональний розвиток</t>
  </si>
  <si>
    <t>7400      Транспорт та транспортна інфраструктура, дорожнє господарство</t>
  </si>
  <si>
    <t>7500      Зв'язок, телекомунікації та інформатика</t>
  </si>
  <si>
    <t>7600      Інші програми та заходи, пов'язані з економічною діяльністю</t>
  </si>
  <si>
    <t>8000      Інша діяльність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</si>
  <si>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</si>
  <si>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</si>
  <si>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8400      Засоби масової інформації</t>
  </si>
  <si>
    <t>8600      Обслуговування місцевого боргу</t>
  </si>
  <si>
    <t>8700      Резервний фонд</t>
  </si>
  <si>
    <t>9000      Міжбюджетні трансферти</t>
  </si>
  <si>
    <t>9800      Субвенція з місцевого бюджету державному бюджету на виконання програм соціально-економічного розвитку регіонів</t>
  </si>
  <si>
    <t>2 2. Плата за послуги бюджетних установ</t>
  </si>
  <si>
    <t>3 3. Інші джерела власних надходжень</t>
  </si>
  <si>
    <t>7 7. Інші кошти спеціального фонду</t>
  </si>
  <si>
    <t>6040      Заходи, пов’язані з поліпшенням питної води</t>
  </si>
  <si>
    <t>8300      Охорона навколишнього природного середовища</t>
  </si>
  <si>
    <t>9700      Субвенції з місцевого бюджету іншим місцевим бюджетам на здійснення програм та заходів за рахунок коштів місцевих бюджетів</t>
  </si>
  <si>
    <t xml:space="preserve">% виконання до плану
</t>
  </si>
  <si>
    <t>на І квартал</t>
  </si>
  <si>
    <t>на рік</t>
  </si>
  <si>
    <t>Найменування видатків</t>
  </si>
  <si>
    <t>Додаток 2</t>
  </si>
  <si>
    <t>тис. грн.</t>
  </si>
  <si>
    <t>Звіт про виконання бюджету Калуської міської територіальної громади по видатках                                                                                                           за І квартал 2022 року</t>
  </si>
  <si>
    <t xml:space="preserve">Затверджений план на 2022  рік               </t>
  </si>
  <si>
    <t xml:space="preserve">План на 2022 рік з урахуванням змін                </t>
  </si>
  <si>
    <t xml:space="preserve">План на І квартал 2022 року з урахуванням змін            </t>
  </si>
  <si>
    <t xml:space="preserve">Касові видатки за І квартал 2022 року          </t>
  </si>
  <si>
    <t>1021      Надання загальної середньої освіти закладами загальної середньої освіти</t>
  </si>
  <si>
    <t>1031      Надання загальної середньої освіти закладами загальної середньої освіти</t>
  </si>
  <si>
    <t>1141      Забезпечення діяльності інших закладів у сфері освіти</t>
  </si>
  <si>
    <t>1142      Інші програми та заходи у сфері освіти</t>
  </si>
  <si>
    <t>1151      Забезпечення діяльності інклюзивно-ресурсних центрів за рахунок коштів місцевого бюджету</t>
  </si>
  <si>
    <t>1152      Забезпечення діяльності інклюзивно-ресурсних центрів за рахунок освітньої субвенції</t>
  </si>
  <si>
    <t>2111      Первинна медична допомога населенню, що надається центрами первинної медичної (медико-санітарної) допомоги</t>
  </si>
  <si>
    <t>2152      Інші програми та заходи у сфері охорони здоров’я</t>
  </si>
  <si>
    <t>3031      Надання інших пільг окремим категоріям громадян відповідно до законодавства</t>
  </si>
  <si>
    <t>3032      Надання пільг окремим категоріям громадян з оплати послуг зв'язку</t>
  </si>
  <si>
    <t>3033      Компенсаційні виплати на пільговий проїзд автомобільним транспортом окремим категоріям громадян</t>
  </si>
  <si>
    <t>3035      Компенсаційні виплати за пільговий проїзд окремих категорій громадян на залізничному транспорті</t>
  </si>
  <si>
    <t>3104     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</si>
  <si>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      Надання реабілітаційних послуг особам з інвалідністю та дітям з інвалідністю</t>
  </si>
  <si>
    <t>3112      Заходи державної політики з питань дітей та їх соціального захисту</t>
  </si>
  <si>
    <t>3121      Утримання та забезпечення діяльності центрів соціальних служб</t>
  </si>
  <si>
    <t>3123      Заходи державної політики з питань сім'ї</t>
  </si>
  <si>
    <t>3133      Інші заходи та заклади молодіжної політики</t>
  </si>
  <si>
    <t>3192      Надання фінансової підтримки громадським об’єднанням  ветеранів і осіб з інвалідністю, діяльність яких має соціальну спрямованість</t>
  </si>
  <si>
    <t>3242      Інші заходи у сфері соціального захисту і соціального забезпечення</t>
  </si>
  <si>
    <t>4081      Забезпечення діяльності інших закладів в галузі культури і мистецтва</t>
  </si>
  <si>
    <t>4082      Інші заходи в галузі культури і мистецтва</t>
  </si>
  <si>
    <t>5011      Проведення навчально-тренувальних зборів і змагань з олімпійських видів спорту</t>
  </si>
  <si>
    <t>5012      Проведення навчально-тренувальних зборів і змагань з неолімпійських видів спорту</t>
  </si>
  <si>
    <t>5031      Утримання та навчально-тренувальна робота комунальних дитячо-юнацьких спортивних шкіл</t>
  </si>
  <si>
    <t>5041      Утримання та фінансова підтримка спортивних споруд</t>
  </si>
  <si>
    <t>5061     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</si>
  <si>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5062      Підтримка спорту вищих досягнень та організацій, які здійснюють фізкультурно-спортивну діяльність в регіоні</t>
  </si>
  <si>
    <t>6012      Забезпечення діяльності з виробництва, транспортування, постачання теплової енергії</t>
  </si>
  <si>
    <t>6013      Забезпечення діяльності водопровідно-каналізаційного господарства</t>
  </si>
  <si>
    <t>6017      Інша діяльність, пов’язана з експлуатацією об’єктів житлово-комунального господарства</t>
  </si>
  <si>
    <t>7130      Здійснення заходів із землеустрою</t>
  </si>
  <si>
    <t>7340      Проектування, реставрація та охорона пам'яток архітектури</t>
  </si>
  <si>
    <t>7350      Розроблення схем планування та забудови територій (містобудівної документації)</t>
  </si>
  <si>
    <t>7411      Утримання та розвиток автотранспорту</t>
  </si>
  <si>
    <t>7413      Інші заходи у сфері автотранспорту</t>
  </si>
  <si>
    <t>7530      Інші заходи у сфері зв'язку, телекомунікації та інформатики</t>
  </si>
  <si>
    <t>7610      Сприяння розвитку малого та середнього підприємництва</t>
  </si>
  <si>
    <t>7620      Розвиток готельного господарства та туризму</t>
  </si>
  <si>
    <t>7690      Інша економічна діяльність</t>
  </si>
  <si>
    <t>8110      Заходи із запобігання та ліквідації надзвичайних ситуацій та наслідків стихійного лиха</t>
  </si>
  <si>
    <t>8220      Заходи та роботи з мобілізаційної підготовки місцевого значення</t>
  </si>
  <si>
    <t>8230      Інші заходи громадського порядку та безпеки</t>
  </si>
  <si>
    <t>8240      Заходи та роботи з територіальної оборони</t>
  </si>
  <si>
    <t>8410      Фінансова підтримка засобів масової інформації</t>
  </si>
  <si>
    <t>8710      Резервний фонд місцевого бюджету</t>
  </si>
  <si>
    <t>6011      Експлуатація та технічне обслуговування житлового фонду</t>
  </si>
  <si>
    <t>6015      Забезпечення надійної та безперебійної експлуатації ліфтів</t>
  </si>
  <si>
    <t>7330      Будівництво інших об'єктів комунальної власності</t>
  </si>
  <si>
    <t>7360      Виконання інвестиційних проектів</t>
  </si>
  <si>
    <t>7460      Утримання та розвиток автомобільних доріг та дорожньої інфраструктури</t>
  </si>
  <si>
    <t>7670      Внески до статутного капіталу суб’єктів господарювання</t>
  </si>
  <si>
    <t>8310      Запобігання та ліквідація забруднення навколишнього природного середовища</t>
  </si>
  <si>
    <t>9770      Інші субвенції з місцевого бюджету</t>
  </si>
  <si>
    <t>РАЗОМ ВИДАТКІВ ЗАГАЛЬНОГО ФОНДУ</t>
  </si>
  <si>
    <t>РАЗОМ ВИДАТКІВ СПЕЦІАЛЬНОГО ФОНДУ (без кредитування)</t>
  </si>
  <si>
    <t>Кредитування</t>
  </si>
  <si>
    <t>8800      Кредитування</t>
  </si>
  <si>
    <t>8842      Повернення довгострокових кредитів, наданих громадянам на будівництво/реконструкцію/придбання житла</t>
  </si>
  <si>
    <t>ВСЬОГО ВИДАТКІВ СПЕЦІАЛЬНОГО ФОНДУ (з кредитуванням)</t>
  </si>
  <si>
    <t>ВСЬОГО ВИДАТКІВ загального та спеціального фондів</t>
  </si>
  <si>
    <t>Начальник фінансового управління</t>
  </si>
  <si>
    <t>Леся ПОТАШНИК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</si>
</sst>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#,##0.0"/>
    <numFmt numFmtId="166" formatCode="#,##0.000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0.000000000"/>
    <numFmt numFmtId="173" formatCode="0.00000000"/>
  </numFmts>
  <fonts count="47"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rgb="FFFF0000"/>
      <name val="Arial"/>
      <family val="2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EF3D6"/>
        <bgColor indexed="64"/>
      </patternFill>
    </fill>
    <fill>
      <patternFill patternType="solid">
        <fgColor rgb="FFFEFCF0"/>
        <bgColor indexed="64"/>
      </patternFill>
    </fill>
    <fill>
      <patternFill patternType="solid">
        <fgColor rgb="FFFBF5D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/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/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5" fontId="0" fillId="0" borderId="10" xfId="0" applyNumberFormat="1" applyFont="1" applyBorder="1" applyAlignment="1">
      <alignment horizontal="right" vertical="top"/>
    </xf>
    <xf numFmtId="165" fontId="4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2" fontId="0" fillId="0" borderId="10" xfId="0" applyNumberFormat="1" applyFont="1" applyBorder="1" applyAlignment="1">
      <alignment horizontal="right" vertical="top"/>
    </xf>
    <xf numFmtId="165" fontId="4" fillId="34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Border="1" applyAlignment="1">
      <alignment horizontal="right" vertical="top"/>
    </xf>
    <xf numFmtId="4" fontId="4" fillId="34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/>
    </xf>
    <xf numFmtId="164" fontId="4" fillId="33" borderId="10" xfId="0" applyNumberFormat="1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4" fillId="35" borderId="10" xfId="0" applyNumberFormat="1" applyFont="1" applyFill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164" fontId="4" fillId="36" borderId="10" xfId="0" applyNumberFormat="1" applyFont="1" applyFill="1" applyBorder="1" applyAlignment="1">
      <alignment horizontal="right" vertical="top"/>
    </xf>
    <xf numFmtId="164" fontId="5" fillId="37" borderId="10" xfId="0" applyNumberFormat="1" applyFont="1" applyFill="1" applyBorder="1" applyAlignment="1">
      <alignment horizontal="right" vertical="top"/>
    </xf>
    <xf numFmtId="165" fontId="5" fillId="37" borderId="10" xfId="0" applyNumberFormat="1" applyFont="1" applyFill="1" applyBorder="1" applyAlignment="1">
      <alignment horizontal="right" vertical="top"/>
    </xf>
    <xf numFmtId="165" fontId="6" fillId="38" borderId="10" xfId="0" applyNumberFormat="1" applyFont="1" applyFill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165" fontId="4" fillId="33" borderId="10" xfId="0" applyNumberFormat="1" applyFont="1" applyFill="1" applyBorder="1" applyAlignment="1">
      <alignment horizontal="right" vertical="top"/>
    </xf>
    <xf numFmtId="165" fontId="4" fillId="35" borderId="10" xfId="0" applyNumberFormat="1" applyFont="1" applyFill="1" applyBorder="1" applyAlignment="1">
      <alignment horizontal="right" vertical="top"/>
    </xf>
    <xf numFmtId="165" fontId="4" fillId="0" borderId="10" xfId="0" applyNumberFormat="1" applyFont="1" applyBorder="1" applyAlignment="1">
      <alignment horizontal="right" vertical="top"/>
    </xf>
    <xf numFmtId="165" fontId="4" fillId="36" borderId="10" xfId="0" applyNumberFormat="1" applyFont="1" applyFill="1" applyBorder="1" applyAlignment="1">
      <alignment horizontal="right" vertical="top"/>
    </xf>
    <xf numFmtId="165" fontId="45" fillId="0" borderId="10" xfId="0" applyNumberFormat="1" applyFont="1" applyBorder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34" borderId="10" xfId="0" applyNumberFormat="1" applyFont="1" applyFill="1" applyBorder="1" applyAlignment="1">
      <alignment vertical="top" wrapText="1" indent="2"/>
    </xf>
    <xf numFmtId="0" fontId="0" fillId="0" borderId="10" xfId="0" applyNumberFormat="1" applyFont="1" applyBorder="1" applyAlignment="1">
      <alignment vertical="top" wrapText="1" indent="4"/>
    </xf>
    <xf numFmtId="0" fontId="0" fillId="0" borderId="10" xfId="0" applyNumberFormat="1" applyFont="1" applyBorder="1" applyAlignment="1">
      <alignment vertical="top" wrapText="1" indent="6"/>
    </xf>
    <xf numFmtId="0" fontId="6" fillId="38" borderId="10" xfId="0" applyNumberFormat="1" applyFont="1" applyFill="1" applyBorder="1" applyAlignment="1">
      <alignment vertical="top"/>
    </xf>
    <xf numFmtId="0" fontId="4" fillId="33" borderId="10" xfId="0" applyNumberFormat="1" applyFont="1" applyFill="1" applyBorder="1" applyAlignment="1">
      <alignment vertical="top" wrapText="1"/>
    </xf>
    <xf numFmtId="0" fontId="46" fillId="0" borderId="0" xfId="0" applyFont="1" applyAlignment="1">
      <alignment horizontal="right" inden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39" borderId="11" xfId="0" applyFont="1" applyFill="1" applyBorder="1" applyAlignment="1">
      <alignment horizontal="center" vertical="top" wrapText="1"/>
    </xf>
    <xf numFmtId="2" fontId="2" fillId="39" borderId="12" xfId="0" applyNumberFormat="1" applyFont="1" applyFill="1" applyBorder="1" applyAlignment="1">
      <alignment horizontal="center" vertical="center" wrapText="1"/>
    </xf>
    <xf numFmtId="2" fontId="2" fillId="39" borderId="13" xfId="0" applyNumberFormat="1" applyFont="1" applyFill="1" applyBorder="1" applyAlignment="1">
      <alignment horizontal="center" vertical="center" wrapText="1"/>
    </xf>
    <xf numFmtId="0" fontId="1" fillId="39" borderId="14" xfId="0" applyNumberFormat="1" applyFont="1" applyFill="1" applyBorder="1" applyAlignment="1">
      <alignment horizontal="center" vertical="center" wrapText="1"/>
    </xf>
    <xf numFmtId="0" fontId="1" fillId="39" borderId="15" xfId="0" applyNumberFormat="1" applyFont="1" applyFill="1" applyBorder="1" applyAlignment="1">
      <alignment horizontal="center" vertical="center" wrapText="1"/>
    </xf>
    <xf numFmtId="0" fontId="1" fillId="39" borderId="16" xfId="0" applyNumberFormat="1" applyFont="1" applyFill="1" applyBorder="1" applyAlignment="1">
      <alignment horizontal="center" vertical="center" wrapText="1"/>
    </xf>
    <xf numFmtId="0" fontId="1" fillId="39" borderId="17" xfId="0" applyNumberFormat="1" applyFont="1" applyFill="1" applyBorder="1" applyAlignment="1">
      <alignment horizontal="center" vertical="center" wrapText="1"/>
    </xf>
    <xf numFmtId="0" fontId="1" fillId="39" borderId="0" xfId="0" applyNumberFormat="1" applyFont="1" applyFill="1" applyBorder="1" applyAlignment="1">
      <alignment horizontal="center" vertical="center" wrapText="1"/>
    </xf>
    <xf numFmtId="0" fontId="1" fillId="39" borderId="18" xfId="0" applyNumberFormat="1" applyFont="1" applyFill="1" applyBorder="1" applyAlignment="1">
      <alignment horizontal="center" vertical="center" wrapText="1"/>
    </xf>
    <xf numFmtId="0" fontId="1" fillId="39" borderId="19" xfId="0" applyNumberFormat="1" applyFont="1" applyFill="1" applyBorder="1" applyAlignment="1">
      <alignment horizontal="center" vertical="center" wrapText="1"/>
    </xf>
    <xf numFmtId="0" fontId="1" fillId="39" borderId="20" xfId="0" applyNumberFormat="1" applyFont="1" applyFill="1" applyBorder="1" applyAlignment="1">
      <alignment horizontal="center" vertical="center" wrapText="1"/>
    </xf>
    <xf numFmtId="0" fontId="1" fillId="39" borderId="2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 indent="6"/>
    </xf>
    <xf numFmtId="0" fontId="0" fillId="0" borderId="10" xfId="0" applyNumberFormat="1" applyFont="1" applyBorder="1" applyAlignment="1">
      <alignment vertical="top" wrapText="1" indent="4"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9" borderId="11" xfId="0" applyNumberFormat="1" applyFont="1" applyFill="1" applyBorder="1" applyAlignment="1">
      <alignment horizontal="center" vertical="center" wrapText="1"/>
    </xf>
    <xf numFmtId="0" fontId="5" fillId="37" borderId="22" xfId="0" applyNumberFormat="1" applyFont="1" applyFill="1" applyBorder="1" applyAlignment="1">
      <alignment horizontal="left" vertical="top" wrapText="1"/>
    </xf>
    <xf numFmtId="0" fontId="5" fillId="37" borderId="23" xfId="0" applyNumberFormat="1" applyFont="1" applyFill="1" applyBorder="1" applyAlignment="1">
      <alignment horizontal="left" vertical="top" wrapText="1"/>
    </xf>
    <xf numFmtId="0" fontId="5" fillId="37" borderId="24" xfId="0" applyNumberFormat="1" applyFont="1" applyFill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left" vertical="top" wrapText="1"/>
    </xf>
    <xf numFmtId="0" fontId="5" fillId="0" borderId="24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center" vertical="top" wrapText="1"/>
    </xf>
    <xf numFmtId="0" fontId="4" fillId="0" borderId="23" xfId="0" applyNumberFormat="1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33"/>
  <sheetViews>
    <sheetView tabSelected="1" zoomScalePageLayoutView="0" workbookViewId="0" topLeftCell="A205">
      <selection activeCell="K228" sqref="K228"/>
    </sheetView>
  </sheetViews>
  <sheetFormatPr defaultColWidth="10.33203125" defaultRowHeight="11.25" outlineLevelRow="2"/>
  <cols>
    <col min="1" max="1" width="10.5" style="0" customWidth="1"/>
    <col min="2" max="2" width="3.83203125" style="0" customWidth="1"/>
    <col min="3" max="3" width="40.33203125" style="0" customWidth="1"/>
    <col min="4" max="4" width="15.5" style="0" customWidth="1"/>
    <col min="5" max="5" width="9.33203125" style="0" customWidth="1"/>
    <col min="6" max="6" width="18.16015625" style="0" customWidth="1"/>
    <col min="7" max="7" width="21" style="0" customWidth="1"/>
    <col min="8" max="8" width="23.33203125" style="0" customWidth="1"/>
    <col min="9" max="9" width="22.5" style="0" customWidth="1"/>
    <col min="10" max="10" width="13.16015625" style="0" customWidth="1"/>
    <col min="11" max="11" width="15.5" style="0" customWidth="1"/>
  </cols>
  <sheetData>
    <row r="1" spans="1:11" ht="21.75" customHeight="1">
      <c r="A1" s="33" t="s">
        <v>72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54" customHeight="1">
      <c r="A2" s="34" t="s">
        <v>74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" customHeight="1">
      <c r="A3" s="35" t="s">
        <v>73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4" customHeight="1">
      <c r="A4" s="39" t="s">
        <v>71</v>
      </c>
      <c r="B4" s="40"/>
      <c r="C4" s="40"/>
      <c r="D4" s="40"/>
      <c r="E4" s="41"/>
      <c r="F4" s="51" t="s">
        <v>75</v>
      </c>
      <c r="G4" s="51" t="s">
        <v>76</v>
      </c>
      <c r="H4" s="51" t="s">
        <v>77</v>
      </c>
      <c r="I4" s="51" t="s">
        <v>78</v>
      </c>
      <c r="J4" s="36" t="s">
        <v>68</v>
      </c>
      <c r="K4" s="36"/>
    </row>
    <row r="5" spans="1:11" ht="24" customHeight="1">
      <c r="A5" s="42"/>
      <c r="B5" s="43"/>
      <c r="C5" s="43"/>
      <c r="D5" s="43"/>
      <c r="E5" s="44"/>
      <c r="F5" s="51"/>
      <c r="G5" s="51"/>
      <c r="H5" s="51"/>
      <c r="I5" s="51"/>
      <c r="J5" s="37" t="s">
        <v>69</v>
      </c>
      <c r="K5" s="37" t="s">
        <v>70</v>
      </c>
    </row>
    <row r="6" spans="1:11" ht="24" customHeight="1">
      <c r="A6" s="45"/>
      <c r="B6" s="46"/>
      <c r="C6" s="46"/>
      <c r="D6" s="46"/>
      <c r="E6" s="47"/>
      <c r="F6" s="51"/>
      <c r="G6" s="51"/>
      <c r="H6" s="51"/>
      <c r="I6" s="51"/>
      <c r="J6" s="38"/>
      <c r="K6" s="38"/>
    </row>
    <row r="7" spans="1:11" s="3" customFormat="1" ht="27" customHeight="1">
      <c r="A7" s="50" t="s">
        <v>0</v>
      </c>
      <c r="B7" s="50"/>
      <c r="C7" s="50"/>
      <c r="D7" s="50"/>
      <c r="E7" s="50"/>
      <c r="F7" s="2">
        <f>F8+F11+F28+F35+F61+F68+F79+F86+F101+F113</f>
        <v>782850.7799999999</v>
      </c>
      <c r="G7" s="2">
        <f>G8+G11+G28+G35+G61+G68+G79+G86+G101+G113+0.1</f>
        <v>800683.0399999999</v>
      </c>
      <c r="H7" s="2">
        <f>H8+H11+H28+H35+H61+H68+H79+H86+H101+H113+0.1</f>
        <v>232956.70000000004</v>
      </c>
      <c r="I7" s="2">
        <f>I8+I11+I28+I35+I61+I68+I79+I86+I101+I113</f>
        <v>171030.38</v>
      </c>
      <c r="J7" s="2">
        <f>I7/H7*100</f>
        <v>73.41724019957357</v>
      </c>
      <c r="K7" s="9">
        <f aca="true" t="shared" si="0" ref="K7:K70">I7/G7*100</f>
        <v>21.360559853996662</v>
      </c>
    </row>
    <row r="8" spans="1:11" ht="11.25" customHeight="1" outlineLevel="1">
      <c r="A8" s="28" t="s">
        <v>1</v>
      </c>
      <c r="B8" s="28"/>
      <c r="C8" s="28"/>
      <c r="D8" s="28"/>
      <c r="E8" s="28"/>
      <c r="F8" s="5">
        <v>110774.98</v>
      </c>
      <c r="G8" s="5">
        <v>111109.74</v>
      </c>
      <c r="H8" s="5">
        <v>29689.22</v>
      </c>
      <c r="I8" s="5">
        <v>23714.1</v>
      </c>
      <c r="J8" s="5">
        <f aca="true" t="shared" si="1" ref="J8:J71">I8/H8*100</f>
        <v>79.87444601104373</v>
      </c>
      <c r="K8" s="10">
        <f t="shared" si="0"/>
        <v>21.342953372044608</v>
      </c>
    </row>
    <row r="9" spans="1:11" ht="21.75" customHeight="1" outlineLevel="2">
      <c r="A9" s="49" t="s">
        <v>2</v>
      </c>
      <c r="B9" s="49"/>
      <c r="C9" s="49"/>
      <c r="D9" s="49"/>
      <c r="E9" s="49"/>
      <c r="F9" s="1">
        <v>99447.25</v>
      </c>
      <c r="G9" s="1">
        <v>100005.98</v>
      </c>
      <c r="H9" s="1">
        <v>26809.06</v>
      </c>
      <c r="I9" s="1">
        <v>22589.04</v>
      </c>
      <c r="J9" s="1">
        <f t="shared" si="1"/>
        <v>84.25897812157531</v>
      </c>
      <c r="K9" s="11">
        <f t="shared" si="0"/>
        <v>22.587689256182482</v>
      </c>
    </row>
    <row r="10" spans="1:11" ht="11.25" customHeight="1" outlineLevel="2">
      <c r="A10" s="49" t="s">
        <v>3</v>
      </c>
      <c r="B10" s="49"/>
      <c r="C10" s="49"/>
      <c r="D10" s="49"/>
      <c r="E10" s="49"/>
      <c r="F10" s="1">
        <v>11327.74</v>
      </c>
      <c r="G10" s="1">
        <v>11103.75</v>
      </c>
      <c r="H10" s="1">
        <v>2880.16</v>
      </c>
      <c r="I10" s="1">
        <v>1125.06</v>
      </c>
      <c r="J10" s="1">
        <f t="shared" si="1"/>
        <v>39.06241319926671</v>
      </c>
      <c r="K10" s="11">
        <f t="shared" si="0"/>
        <v>10.132252617359</v>
      </c>
    </row>
    <row r="11" spans="1:11" ht="11.25" customHeight="1" outlineLevel="1">
      <c r="A11" s="28" t="s">
        <v>4</v>
      </c>
      <c r="B11" s="28"/>
      <c r="C11" s="28"/>
      <c r="D11" s="28"/>
      <c r="E11" s="28"/>
      <c r="F11" s="5">
        <v>438204.6</v>
      </c>
      <c r="G11" s="5">
        <v>438204.5</v>
      </c>
      <c r="H11" s="5">
        <v>117905.5</v>
      </c>
      <c r="I11" s="5">
        <v>98970.3</v>
      </c>
      <c r="J11" s="5">
        <f t="shared" si="1"/>
        <v>83.94035901633087</v>
      </c>
      <c r="K11" s="10">
        <f t="shared" si="0"/>
        <v>22.58541388780809</v>
      </c>
    </row>
    <row r="12" spans="1:11" ht="11.25" customHeight="1" outlineLevel="2">
      <c r="A12" s="49" t="s">
        <v>5</v>
      </c>
      <c r="B12" s="49"/>
      <c r="C12" s="49"/>
      <c r="D12" s="49"/>
      <c r="E12" s="49"/>
      <c r="F12" s="1">
        <v>84747.62</v>
      </c>
      <c r="G12" s="1">
        <v>85821.62</v>
      </c>
      <c r="H12" s="1">
        <v>23818.51</v>
      </c>
      <c r="I12" s="1">
        <v>18616.31</v>
      </c>
      <c r="J12" s="1">
        <f t="shared" si="1"/>
        <v>78.15900322900133</v>
      </c>
      <c r="K12" s="11">
        <f t="shared" si="0"/>
        <v>21.691865056846986</v>
      </c>
    </row>
    <row r="13" spans="1:11" ht="11.25" customHeight="1" outlineLevel="2">
      <c r="A13" s="49" t="s">
        <v>6</v>
      </c>
      <c r="B13" s="49"/>
      <c r="C13" s="49"/>
      <c r="D13" s="49"/>
      <c r="E13" s="49"/>
      <c r="F13" s="1">
        <v>87486.68</v>
      </c>
      <c r="G13" s="1">
        <v>88677.08</v>
      </c>
      <c r="H13" s="1">
        <v>31299.17</v>
      </c>
      <c r="I13" s="1">
        <v>20776.71</v>
      </c>
      <c r="J13" s="1">
        <f t="shared" si="1"/>
        <v>66.38102543933275</v>
      </c>
      <c r="K13" s="11">
        <f t="shared" si="0"/>
        <v>23.429628039173142</v>
      </c>
    </row>
    <row r="14" spans="1:11" ht="20.25" customHeight="1" outlineLevel="2">
      <c r="A14" s="48" t="s">
        <v>79</v>
      </c>
      <c r="B14" s="48"/>
      <c r="C14" s="48"/>
      <c r="D14" s="48"/>
      <c r="E14" s="48"/>
      <c r="F14" s="1">
        <v>87486.68</v>
      </c>
      <c r="G14" s="1">
        <v>88677.08</v>
      </c>
      <c r="H14" s="1">
        <v>31299.17</v>
      </c>
      <c r="I14" s="1">
        <v>20776.71</v>
      </c>
      <c r="J14" s="1">
        <f t="shared" si="1"/>
        <v>66.38102543933275</v>
      </c>
      <c r="K14" s="11">
        <f t="shared" si="0"/>
        <v>23.429628039173142</v>
      </c>
    </row>
    <row r="15" spans="1:11" ht="15" customHeight="1" outlineLevel="2">
      <c r="A15" s="49" t="s">
        <v>7</v>
      </c>
      <c r="B15" s="49"/>
      <c r="C15" s="49"/>
      <c r="D15" s="49"/>
      <c r="E15" s="49"/>
      <c r="F15" s="1">
        <v>208824.6</v>
      </c>
      <c r="G15" s="1">
        <v>208824.6</v>
      </c>
      <c r="H15" s="1">
        <v>48238.5</v>
      </c>
      <c r="I15" s="1">
        <v>47755.87</v>
      </c>
      <c r="J15" s="1">
        <f t="shared" si="1"/>
        <v>98.99949210692705</v>
      </c>
      <c r="K15" s="11">
        <f t="shared" si="0"/>
        <v>22.86889092568596</v>
      </c>
    </row>
    <row r="16" spans="1:11" ht="21.75" customHeight="1" outlineLevel="2">
      <c r="A16" s="48" t="s">
        <v>80</v>
      </c>
      <c r="B16" s="48"/>
      <c r="C16" s="48"/>
      <c r="D16" s="48"/>
      <c r="E16" s="48"/>
      <c r="F16" s="1">
        <v>208824.6</v>
      </c>
      <c r="G16" s="1">
        <v>208824.6</v>
      </c>
      <c r="H16" s="1">
        <v>48238.5</v>
      </c>
      <c r="I16" s="1">
        <v>47755.87</v>
      </c>
      <c r="J16" s="1">
        <f t="shared" si="1"/>
        <v>98.99949210692705</v>
      </c>
      <c r="K16" s="11">
        <f t="shared" si="0"/>
        <v>22.86889092568596</v>
      </c>
    </row>
    <row r="17" spans="1:11" ht="21" customHeight="1" outlineLevel="2">
      <c r="A17" s="49" t="s">
        <v>8</v>
      </c>
      <c r="B17" s="49"/>
      <c r="C17" s="49"/>
      <c r="D17" s="49"/>
      <c r="E17" s="49"/>
      <c r="F17" s="1">
        <v>14275.8</v>
      </c>
      <c r="G17" s="1">
        <v>14597.8</v>
      </c>
      <c r="H17" s="1">
        <v>3904.17</v>
      </c>
      <c r="I17" s="1">
        <v>3141.78</v>
      </c>
      <c r="J17" s="1">
        <f t="shared" si="1"/>
        <v>80.47241795311167</v>
      </c>
      <c r="K17" s="11">
        <f t="shared" si="0"/>
        <v>21.52228417980792</v>
      </c>
    </row>
    <row r="18" spans="1:11" ht="11.25" customHeight="1" outlineLevel="2">
      <c r="A18" s="49" t="s">
        <v>9</v>
      </c>
      <c r="B18" s="49"/>
      <c r="C18" s="49"/>
      <c r="D18" s="49"/>
      <c r="E18" s="49"/>
      <c r="F18" s="1">
        <v>32391.95</v>
      </c>
      <c r="G18" s="1">
        <v>32524.95</v>
      </c>
      <c r="H18" s="1">
        <v>8132.97</v>
      </c>
      <c r="I18" s="1">
        <v>7298.42</v>
      </c>
      <c r="J18" s="1">
        <f t="shared" si="1"/>
        <v>89.73868094927191</v>
      </c>
      <c r="K18" s="11">
        <f t="shared" si="0"/>
        <v>22.43945032966999</v>
      </c>
    </row>
    <row r="19" spans="1:11" ht="12.75" customHeight="1" outlineLevel="2">
      <c r="A19" s="49" t="s">
        <v>10</v>
      </c>
      <c r="B19" s="49"/>
      <c r="C19" s="49"/>
      <c r="D19" s="49"/>
      <c r="E19" s="49"/>
      <c r="F19" s="1">
        <v>2786.94</v>
      </c>
      <c r="G19" s="1">
        <v>2760.99</v>
      </c>
      <c r="H19" s="1">
        <v>690.96</v>
      </c>
      <c r="I19" s="1">
        <v>408.38</v>
      </c>
      <c r="J19" s="1">
        <f t="shared" si="1"/>
        <v>59.10327660067153</v>
      </c>
      <c r="K19" s="11">
        <f t="shared" si="0"/>
        <v>14.79107131862122</v>
      </c>
    </row>
    <row r="20" spans="1:11" ht="13.5" customHeight="1" outlineLevel="2">
      <c r="A20" s="48" t="s">
        <v>81</v>
      </c>
      <c r="B20" s="48"/>
      <c r="C20" s="48"/>
      <c r="D20" s="48"/>
      <c r="E20" s="48"/>
      <c r="F20" s="1">
        <v>1086.94</v>
      </c>
      <c r="G20" s="1">
        <v>1109.15</v>
      </c>
      <c r="H20" s="1">
        <v>446.1</v>
      </c>
      <c r="I20" s="1">
        <v>404.58</v>
      </c>
      <c r="J20" s="1">
        <f t="shared" si="1"/>
        <v>90.69266980497646</v>
      </c>
      <c r="K20" s="11">
        <f t="shared" si="0"/>
        <v>36.47658116575756</v>
      </c>
    </row>
    <row r="21" spans="1:11" ht="13.5" customHeight="1" outlineLevel="2">
      <c r="A21" s="48" t="s">
        <v>82</v>
      </c>
      <c r="B21" s="48"/>
      <c r="C21" s="48"/>
      <c r="D21" s="48"/>
      <c r="E21" s="48"/>
      <c r="F21" s="1">
        <v>1700</v>
      </c>
      <c r="G21" s="1">
        <v>1651.84</v>
      </c>
      <c r="H21" s="1">
        <v>244.86</v>
      </c>
      <c r="I21" s="1">
        <v>3.8</v>
      </c>
      <c r="J21" s="1">
        <f t="shared" si="1"/>
        <v>1.5519072122845705</v>
      </c>
      <c r="K21" s="11">
        <f t="shared" si="0"/>
        <v>0.23004649360712903</v>
      </c>
    </row>
    <row r="22" spans="1:11" ht="11.25" customHeight="1" outlineLevel="1">
      <c r="A22" s="49" t="s">
        <v>11</v>
      </c>
      <c r="B22" s="49"/>
      <c r="C22" s="49"/>
      <c r="D22" s="49"/>
      <c r="E22" s="49"/>
      <c r="F22" s="1">
        <f>F23+F24</f>
        <v>1752.2199999999998</v>
      </c>
      <c r="G22" s="1">
        <f>G23+G24</f>
        <v>1752.2199999999998</v>
      </c>
      <c r="H22" s="1">
        <f>H23+H24</f>
        <v>451.09000000000003</v>
      </c>
      <c r="I22" s="1">
        <f>I23+I24</f>
        <v>317.07000000000005</v>
      </c>
      <c r="J22" s="1">
        <f t="shared" si="1"/>
        <v>70.28974262342327</v>
      </c>
      <c r="K22" s="11">
        <f t="shared" si="0"/>
        <v>18.09533049502917</v>
      </c>
    </row>
    <row r="23" spans="1:11" ht="21" customHeight="1" outlineLevel="2">
      <c r="A23" s="48" t="s">
        <v>83</v>
      </c>
      <c r="B23" s="48"/>
      <c r="C23" s="48"/>
      <c r="D23" s="48"/>
      <c r="E23" s="48"/>
      <c r="F23" s="1">
        <v>104.62</v>
      </c>
      <c r="G23" s="1">
        <v>104.62</v>
      </c>
      <c r="H23" s="1">
        <v>47.49</v>
      </c>
      <c r="I23" s="1">
        <v>40.47</v>
      </c>
      <c r="J23" s="1">
        <f t="shared" si="1"/>
        <v>85.2179406190777</v>
      </c>
      <c r="K23" s="11">
        <f t="shared" si="0"/>
        <v>38.682852227107624</v>
      </c>
    </row>
    <row r="24" spans="1:11" ht="21" customHeight="1" outlineLevel="2">
      <c r="A24" s="48" t="s">
        <v>84</v>
      </c>
      <c r="B24" s="48"/>
      <c r="C24" s="48"/>
      <c r="D24" s="48"/>
      <c r="E24" s="48"/>
      <c r="F24" s="1">
        <v>1647.6</v>
      </c>
      <c r="G24" s="1">
        <v>1647.6</v>
      </c>
      <c r="H24" s="1">
        <v>403.6</v>
      </c>
      <c r="I24" s="1">
        <v>276.6</v>
      </c>
      <c r="J24" s="1">
        <f t="shared" si="1"/>
        <v>68.53320118929634</v>
      </c>
      <c r="K24" s="11">
        <f t="shared" si="0"/>
        <v>16.78805535324108</v>
      </c>
    </row>
    <row r="25" spans="1:11" ht="20.25" customHeight="1" outlineLevel="2">
      <c r="A25" s="49" t="s">
        <v>12</v>
      </c>
      <c r="B25" s="49"/>
      <c r="C25" s="49"/>
      <c r="D25" s="49"/>
      <c r="E25" s="49"/>
      <c r="F25" s="1">
        <v>1873.96</v>
      </c>
      <c r="G25" s="1">
        <v>1873.96</v>
      </c>
      <c r="H25" s="1">
        <v>483.32</v>
      </c>
      <c r="I25" s="1">
        <v>393.21</v>
      </c>
      <c r="J25" s="1">
        <f t="shared" si="1"/>
        <v>81.3560374079285</v>
      </c>
      <c r="K25" s="11">
        <f t="shared" si="0"/>
        <v>20.982838481077504</v>
      </c>
    </row>
    <row r="26" spans="1:11" ht="21.75" customHeight="1" outlineLevel="2">
      <c r="A26" s="49" t="s">
        <v>13</v>
      </c>
      <c r="B26" s="49"/>
      <c r="C26" s="49"/>
      <c r="D26" s="49"/>
      <c r="E26" s="49"/>
      <c r="F26" s="1">
        <v>1104.8</v>
      </c>
      <c r="G26" s="1">
        <v>1104.8</v>
      </c>
      <c r="H26" s="1">
        <v>216.7</v>
      </c>
      <c r="I26" s="1">
        <v>55</v>
      </c>
      <c r="J26" s="1">
        <f t="shared" si="1"/>
        <v>25.38071065989848</v>
      </c>
      <c r="K26" s="11">
        <f t="shared" si="0"/>
        <v>4.9782766111513395</v>
      </c>
    </row>
    <row r="27" spans="1:11" ht="30.75" customHeight="1" outlineLevel="1">
      <c r="A27" s="49" t="s">
        <v>14</v>
      </c>
      <c r="B27" s="49"/>
      <c r="C27" s="49"/>
      <c r="D27" s="49"/>
      <c r="E27" s="49"/>
      <c r="F27" s="1"/>
      <c r="G27" s="1">
        <v>266.5</v>
      </c>
      <c r="H27" s="1">
        <v>266.5</v>
      </c>
      <c r="I27" s="1">
        <v>207.57</v>
      </c>
      <c r="J27" s="1">
        <f t="shared" si="1"/>
        <v>77.88742964352721</v>
      </c>
      <c r="K27" s="11">
        <f t="shared" si="0"/>
        <v>77.88742964352721</v>
      </c>
    </row>
    <row r="28" spans="1:11" ht="16.5" customHeight="1" outlineLevel="2">
      <c r="A28" s="28" t="s">
        <v>15</v>
      </c>
      <c r="B28" s="28"/>
      <c r="C28" s="28"/>
      <c r="D28" s="28"/>
      <c r="E28" s="28"/>
      <c r="F28" s="5">
        <v>45545.52</v>
      </c>
      <c r="G28" s="5">
        <v>46743.52</v>
      </c>
      <c r="H28" s="5">
        <v>15494.93</v>
      </c>
      <c r="I28" s="5">
        <v>12656.31</v>
      </c>
      <c r="J28" s="5">
        <f t="shared" si="1"/>
        <v>81.68033027577407</v>
      </c>
      <c r="K28" s="10">
        <f t="shared" si="0"/>
        <v>27.076073860077294</v>
      </c>
    </row>
    <row r="29" spans="1:11" ht="15" customHeight="1" outlineLevel="2">
      <c r="A29" s="49" t="s">
        <v>16</v>
      </c>
      <c r="B29" s="49"/>
      <c r="C29" s="49"/>
      <c r="D29" s="49"/>
      <c r="E29" s="49"/>
      <c r="F29" s="1">
        <v>20552.54</v>
      </c>
      <c r="G29" s="1">
        <v>20552.54</v>
      </c>
      <c r="H29" s="1">
        <v>7465.06</v>
      </c>
      <c r="I29" s="1">
        <v>6166.96</v>
      </c>
      <c r="J29" s="1">
        <f t="shared" si="1"/>
        <v>82.61099040061298</v>
      </c>
      <c r="K29" s="11">
        <f t="shared" si="0"/>
        <v>30.005828963232766</v>
      </c>
    </row>
    <row r="30" spans="1:11" ht="11.25" customHeight="1" outlineLevel="2">
      <c r="A30" s="49" t="s">
        <v>17</v>
      </c>
      <c r="B30" s="49"/>
      <c r="C30" s="49"/>
      <c r="D30" s="49"/>
      <c r="E30" s="49"/>
      <c r="F30" s="1">
        <v>1533.01</v>
      </c>
      <c r="G30" s="1">
        <v>1533.01</v>
      </c>
      <c r="H30" s="1">
        <v>657.71</v>
      </c>
      <c r="I30" s="1">
        <v>348.25</v>
      </c>
      <c r="J30" s="1">
        <f t="shared" si="1"/>
        <v>52.94886804214624</v>
      </c>
      <c r="K30" s="11">
        <f t="shared" si="0"/>
        <v>22.71674679225837</v>
      </c>
    </row>
    <row r="31" spans="1:11" ht="10.5" customHeight="1" outlineLevel="2">
      <c r="A31" s="49" t="s">
        <v>18</v>
      </c>
      <c r="B31" s="49"/>
      <c r="C31" s="49"/>
      <c r="D31" s="49"/>
      <c r="E31" s="49"/>
      <c r="F31" s="1">
        <v>2551</v>
      </c>
      <c r="G31" s="1">
        <v>2551</v>
      </c>
      <c r="H31" s="1">
        <v>849.6</v>
      </c>
      <c r="I31" s="1">
        <v>572.18</v>
      </c>
      <c r="J31" s="1">
        <f t="shared" si="1"/>
        <v>67.3469868173258</v>
      </c>
      <c r="K31" s="11">
        <f t="shared" si="0"/>
        <v>22.429635437083494</v>
      </c>
    </row>
    <row r="32" spans="1:11" ht="22.5" customHeight="1" outlineLevel="2">
      <c r="A32" s="48" t="s">
        <v>85</v>
      </c>
      <c r="B32" s="48"/>
      <c r="C32" s="48"/>
      <c r="D32" s="48"/>
      <c r="E32" s="48"/>
      <c r="F32" s="1">
        <v>2551</v>
      </c>
      <c r="G32" s="1">
        <v>2551</v>
      </c>
      <c r="H32" s="1">
        <v>849.6</v>
      </c>
      <c r="I32" s="1">
        <v>572.18</v>
      </c>
      <c r="J32" s="1">
        <f t="shared" si="1"/>
        <v>67.3469868173258</v>
      </c>
      <c r="K32" s="11">
        <f t="shared" si="0"/>
        <v>22.429635437083494</v>
      </c>
    </row>
    <row r="33" spans="1:11" ht="11.25" customHeight="1" outlineLevel="2">
      <c r="A33" s="49" t="s">
        <v>19</v>
      </c>
      <c r="B33" s="49"/>
      <c r="C33" s="49"/>
      <c r="D33" s="49"/>
      <c r="E33" s="49"/>
      <c r="F33" s="1">
        <v>20908.97</v>
      </c>
      <c r="G33" s="1">
        <v>22106.97</v>
      </c>
      <c r="H33" s="1">
        <v>6522.56</v>
      </c>
      <c r="I33" s="1">
        <v>5568.93</v>
      </c>
      <c r="J33" s="1">
        <f t="shared" si="1"/>
        <v>85.37951356522592</v>
      </c>
      <c r="K33" s="11">
        <f t="shared" si="0"/>
        <v>25.190833479214923</v>
      </c>
    </row>
    <row r="34" spans="1:11" ht="11.25" customHeight="1" outlineLevel="2">
      <c r="A34" s="48" t="s">
        <v>86</v>
      </c>
      <c r="B34" s="48"/>
      <c r="C34" s="48"/>
      <c r="D34" s="48"/>
      <c r="E34" s="48"/>
      <c r="F34" s="1">
        <v>20908.97</v>
      </c>
      <c r="G34" s="1">
        <v>22106.97</v>
      </c>
      <c r="H34" s="1">
        <v>6522.56</v>
      </c>
      <c r="I34" s="1">
        <v>5568.93</v>
      </c>
      <c r="J34" s="1">
        <f t="shared" si="1"/>
        <v>85.37951356522592</v>
      </c>
      <c r="K34" s="11">
        <f t="shared" si="0"/>
        <v>25.190833479214923</v>
      </c>
    </row>
    <row r="35" spans="1:11" ht="14.25" customHeight="1" outlineLevel="2">
      <c r="A35" s="28" t="s">
        <v>20</v>
      </c>
      <c r="B35" s="28"/>
      <c r="C35" s="28"/>
      <c r="D35" s="28"/>
      <c r="E35" s="28"/>
      <c r="F35" s="5">
        <v>35449.09</v>
      </c>
      <c r="G35" s="5">
        <v>36487.59</v>
      </c>
      <c r="H35" s="5">
        <v>10538.79</v>
      </c>
      <c r="I35" s="5">
        <v>6312.22</v>
      </c>
      <c r="J35" s="5">
        <f t="shared" si="1"/>
        <v>59.895111298355886</v>
      </c>
      <c r="K35" s="10">
        <f t="shared" si="0"/>
        <v>17.29963530065976</v>
      </c>
    </row>
    <row r="36" spans="1:11" ht="32.25" customHeight="1" outlineLevel="2">
      <c r="A36" s="49" t="s">
        <v>21</v>
      </c>
      <c r="B36" s="49"/>
      <c r="C36" s="49"/>
      <c r="D36" s="49"/>
      <c r="E36" s="49"/>
      <c r="F36" s="1">
        <v>9228.9</v>
      </c>
      <c r="G36" s="1">
        <v>9228.9</v>
      </c>
      <c r="H36" s="1">
        <v>2343.6</v>
      </c>
      <c r="I36" s="1">
        <v>1031.02</v>
      </c>
      <c r="J36" s="1">
        <f t="shared" si="1"/>
        <v>43.99300221880867</v>
      </c>
      <c r="K36" s="11">
        <f t="shared" si="0"/>
        <v>11.171645591565625</v>
      </c>
    </row>
    <row r="37" spans="1:11" ht="21.75" customHeight="1" outlineLevel="2">
      <c r="A37" s="48" t="s">
        <v>87</v>
      </c>
      <c r="B37" s="48"/>
      <c r="C37" s="48"/>
      <c r="D37" s="48"/>
      <c r="E37" s="48"/>
      <c r="F37" s="1">
        <v>458.2</v>
      </c>
      <c r="G37" s="1">
        <v>458.2</v>
      </c>
      <c r="H37" s="1">
        <v>133.8</v>
      </c>
      <c r="I37" s="1">
        <v>0.22</v>
      </c>
      <c r="J37" s="1">
        <f t="shared" si="1"/>
        <v>0.16442451420029894</v>
      </c>
      <c r="K37" s="11">
        <f t="shared" si="0"/>
        <v>0.04801396769969446</v>
      </c>
    </row>
    <row r="38" spans="1:11" ht="11.25" customHeight="1" outlineLevel="2">
      <c r="A38" s="48" t="s">
        <v>88</v>
      </c>
      <c r="B38" s="48"/>
      <c r="C38" s="48"/>
      <c r="D38" s="48"/>
      <c r="E38" s="48"/>
      <c r="F38" s="1">
        <v>19.2</v>
      </c>
      <c r="G38" s="1">
        <v>19.2</v>
      </c>
      <c r="H38" s="1">
        <v>4.8</v>
      </c>
      <c r="I38" s="1">
        <v>1.8</v>
      </c>
      <c r="J38" s="1">
        <f t="shared" si="1"/>
        <v>37.5</v>
      </c>
      <c r="K38" s="11">
        <f t="shared" si="0"/>
        <v>9.375</v>
      </c>
    </row>
    <row r="39" spans="1:11" ht="21.75" customHeight="1" outlineLevel="2">
      <c r="A39" s="48" t="s">
        <v>89</v>
      </c>
      <c r="B39" s="48"/>
      <c r="C39" s="48"/>
      <c r="D39" s="48"/>
      <c r="E39" s="48"/>
      <c r="F39" s="1">
        <v>8331.5</v>
      </c>
      <c r="G39" s="1">
        <v>8331.5</v>
      </c>
      <c r="H39" s="1">
        <v>2100</v>
      </c>
      <c r="I39" s="1">
        <v>958.99</v>
      </c>
      <c r="J39" s="1">
        <f t="shared" si="1"/>
        <v>45.66619047619048</v>
      </c>
      <c r="K39" s="11">
        <f t="shared" si="0"/>
        <v>11.510412290703954</v>
      </c>
    </row>
    <row r="40" spans="1:11" ht="11.25" customHeight="1" outlineLevel="2">
      <c r="A40" s="48" t="s">
        <v>90</v>
      </c>
      <c r="B40" s="48"/>
      <c r="C40" s="48"/>
      <c r="D40" s="48"/>
      <c r="E40" s="48"/>
      <c r="F40" s="1">
        <v>420</v>
      </c>
      <c r="G40" s="1">
        <v>420</v>
      </c>
      <c r="H40" s="1">
        <v>105</v>
      </c>
      <c r="I40" s="1">
        <v>70</v>
      </c>
      <c r="J40" s="1">
        <f t="shared" si="1"/>
        <v>66.66666666666666</v>
      </c>
      <c r="K40" s="11">
        <f t="shared" si="0"/>
        <v>16.666666666666664</v>
      </c>
    </row>
    <row r="41" spans="1:11" ht="11.25" customHeight="1" outlineLevel="1">
      <c r="A41" s="49" t="s">
        <v>22</v>
      </c>
      <c r="B41" s="49"/>
      <c r="C41" s="49"/>
      <c r="D41" s="49"/>
      <c r="E41" s="49"/>
      <c r="F41" s="1">
        <v>85.6</v>
      </c>
      <c r="G41" s="1">
        <v>82.1</v>
      </c>
      <c r="H41" s="1">
        <v>21.4</v>
      </c>
      <c r="I41" s="1">
        <v>11.9</v>
      </c>
      <c r="J41" s="1">
        <f t="shared" si="1"/>
        <v>55.60747663551402</v>
      </c>
      <c r="K41" s="11">
        <f t="shared" si="0"/>
        <v>14.494518879415349</v>
      </c>
    </row>
    <row r="42" spans="1:11" ht="11.25" customHeight="1" outlineLevel="2">
      <c r="A42" s="49" t="s">
        <v>23</v>
      </c>
      <c r="B42" s="49"/>
      <c r="C42" s="49"/>
      <c r="D42" s="49"/>
      <c r="E42" s="49"/>
      <c r="F42" s="1">
        <v>116.6</v>
      </c>
      <c r="G42" s="1">
        <v>116.6</v>
      </c>
      <c r="H42" s="1">
        <v>29.16</v>
      </c>
      <c r="I42" s="1">
        <v>10.38</v>
      </c>
      <c r="J42" s="1">
        <f t="shared" si="1"/>
        <v>35.59670781893004</v>
      </c>
      <c r="K42" s="11">
        <f t="shared" si="0"/>
        <v>8.902229845626074</v>
      </c>
    </row>
    <row r="43" spans="1:11" ht="30" customHeight="1" outlineLevel="2">
      <c r="A43" s="49" t="s">
        <v>24</v>
      </c>
      <c r="B43" s="49"/>
      <c r="C43" s="49"/>
      <c r="D43" s="49"/>
      <c r="E43" s="49"/>
      <c r="F43" s="1">
        <v>9687.84</v>
      </c>
      <c r="G43" s="1">
        <v>9729.84</v>
      </c>
      <c r="H43" s="1">
        <v>2542.87</v>
      </c>
      <c r="I43" s="1">
        <v>2099.59</v>
      </c>
      <c r="J43" s="1">
        <f t="shared" si="1"/>
        <v>82.56772859013634</v>
      </c>
      <c r="K43" s="11">
        <f t="shared" si="0"/>
        <v>21.57887488386243</v>
      </c>
    </row>
    <row r="44" spans="1:11" ht="31.5" customHeight="1" outlineLevel="2">
      <c r="A44" s="48" t="s">
        <v>91</v>
      </c>
      <c r="B44" s="48"/>
      <c r="C44" s="48"/>
      <c r="D44" s="48"/>
      <c r="E44" s="48"/>
      <c r="F44" s="1">
        <v>6461.59</v>
      </c>
      <c r="G44" s="1">
        <v>6461.59</v>
      </c>
      <c r="H44" s="1">
        <v>1648.1</v>
      </c>
      <c r="I44" s="1">
        <v>1512.74</v>
      </c>
      <c r="J44" s="1">
        <f t="shared" si="1"/>
        <v>91.7869061343365</v>
      </c>
      <c r="K44" s="11">
        <f t="shared" si="0"/>
        <v>23.41126564823828</v>
      </c>
    </row>
    <row r="45" spans="1:11" ht="21.75" customHeight="1" outlineLevel="2">
      <c r="A45" s="48" t="s">
        <v>92</v>
      </c>
      <c r="B45" s="48"/>
      <c r="C45" s="48"/>
      <c r="D45" s="48"/>
      <c r="E45" s="48"/>
      <c r="F45" s="1">
        <v>3226.25</v>
      </c>
      <c r="G45" s="1">
        <v>3268.25</v>
      </c>
      <c r="H45" s="1">
        <v>894.77</v>
      </c>
      <c r="I45" s="1">
        <v>586.85</v>
      </c>
      <c r="J45" s="1">
        <f t="shared" si="1"/>
        <v>65.5866870815964</v>
      </c>
      <c r="K45" s="11">
        <f t="shared" si="0"/>
        <v>17.95609271016599</v>
      </c>
    </row>
    <row r="46" spans="1:11" ht="11.25" customHeight="1" outlineLevel="1">
      <c r="A46" s="49" t="s">
        <v>25</v>
      </c>
      <c r="B46" s="49"/>
      <c r="C46" s="49"/>
      <c r="D46" s="49"/>
      <c r="E46" s="49"/>
      <c r="F46" s="1">
        <v>30</v>
      </c>
      <c r="G46" s="1">
        <v>30</v>
      </c>
      <c r="H46" s="1">
        <v>12.6</v>
      </c>
      <c r="I46" s="1"/>
      <c r="J46" s="1">
        <f t="shared" si="1"/>
        <v>0</v>
      </c>
      <c r="K46" s="11">
        <f t="shared" si="0"/>
        <v>0</v>
      </c>
    </row>
    <row r="47" spans="1:11" ht="11.25" customHeight="1" outlineLevel="2">
      <c r="A47" s="48" t="s">
        <v>93</v>
      </c>
      <c r="B47" s="48"/>
      <c r="C47" s="48"/>
      <c r="D47" s="48"/>
      <c r="E47" s="48"/>
      <c r="F47" s="1">
        <v>30</v>
      </c>
      <c r="G47" s="1">
        <v>30</v>
      </c>
      <c r="H47" s="1">
        <v>12.6</v>
      </c>
      <c r="I47" s="1"/>
      <c r="J47" s="1">
        <f t="shared" si="1"/>
        <v>0</v>
      </c>
      <c r="K47" s="11">
        <f t="shared" si="0"/>
        <v>0</v>
      </c>
    </row>
    <row r="48" spans="1:11" ht="11.25" customHeight="1" outlineLevel="2">
      <c r="A48" s="49" t="s">
        <v>26</v>
      </c>
      <c r="B48" s="49"/>
      <c r="C48" s="49"/>
      <c r="D48" s="49"/>
      <c r="E48" s="49"/>
      <c r="F48" s="1">
        <v>3225.05</v>
      </c>
      <c r="G48" s="1">
        <v>3225.05</v>
      </c>
      <c r="H48" s="1">
        <v>804.85</v>
      </c>
      <c r="I48" s="1">
        <v>591.75</v>
      </c>
      <c r="J48" s="1">
        <f t="shared" si="1"/>
        <v>73.52301671118842</v>
      </c>
      <c r="K48" s="11">
        <f t="shared" si="0"/>
        <v>18.3485527356165</v>
      </c>
    </row>
    <row r="49" spans="1:11" ht="11.25" customHeight="1" outlineLevel="2">
      <c r="A49" s="48" t="s">
        <v>94</v>
      </c>
      <c r="B49" s="48"/>
      <c r="C49" s="48"/>
      <c r="D49" s="48"/>
      <c r="E49" s="48"/>
      <c r="F49" s="1">
        <v>3183.05</v>
      </c>
      <c r="G49" s="1">
        <v>3183.05</v>
      </c>
      <c r="H49" s="1">
        <v>795.85</v>
      </c>
      <c r="I49" s="1">
        <v>591.75</v>
      </c>
      <c r="J49" s="1">
        <f t="shared" si="1"/>
        <v>74.35446378086323</v>
      </c>
      <c r="K49" s="11">
        <f t="shared" si="0"/>
        <v>18.59065990166664</v>
      </c>
    </row>
    <row r="50" spans="1:11" ht="11.25" customHeight="1" outlineLevel="2">
      <c r="A50" s="48" t="s">
        <v>95</v>
      </c>
      <c r="B50" s="48"/>
      <c r="C50" s="48"/>
      <c r="D50" s="48"/>
      <c r="E50" s="48"/>
      <c r="F50" s="1">
        <v>42</v>
      </c>
      <c r="G50" s="1">
        <v>42</v>
      </c>
      <c r="H50" s="1">
        <v>9</v>
      </c>
      <c r="I50" s="1"/>
      <c r="J50" s="1">
        <f t="shared" si="1"/>
        <v>0</v>
      </c>
      <c r="K50" s="11">
        <f t="shared" si="0"/>
        <v>0</v>
      </c>
    </row>
    <row r="51" spans="1:11" ht="11.25" customHeight="1" outlineLevel="1">
      <c r="A51" s="49" t="s">
        <v>27</v>
      </c>
      <c r="B51" s="49"/>
      <c r="C51" s="49"/>
      <c r="D51" s="49"/>
      <c r="E51" s="49"/>
      <c r="F51" s="1">
        <v>200</v>
      </c>
      <c r="G51" s="1">
        <v>200</v>
      </c>
      <c r="H51" s="1">
        <v>45</v>
      </c>
      <c r="I51" s="1"/>
      <c r="J51" s="1">
        <f t="shared" si="1"/>
        <v>0</v>
      </c>
      <c r="K51" s="11">
        <f t="shared" si="0"/>
        <v>0</v>
      </c>
    </row>
    <row r="52" spans="1:11" ht="13.5" customHeight="1" outlineLevel="2">
      <c r="A52" s="48" t="s">
        <v>96</v>
      </c>
      <c r="B52" s="48"/>
      <c r="C52" s="48"/>
      <c r="D52" s="48"/>
      <c r="E52" s="48"/>
      <c r="F52" s="1">
        <v>200</v>
      </c>
      <c r="G52" s="1">
        <v>200</v>
      </c>
      <c r="H52" s="1">
        <v>45</v>
      </c>
      <c r="I52" s="1"/>
      <c r="J52" s="1">
        <f t="shared" si="1"/>
        <v>0</v>
      </c>
      <c r="K52" s="11">
        <f t="shared" si="0"/>
        <v>0</v>
      </c>
    </row>
    <row r="53" spans="1:11" ht="30" customHeight="1" outlineLevel="2">
      <c r="A53" s="49" t="s">
        <v>28</v>
      </c>
      <c r="B53" s="49"/>
      <c r="C53" s="49"/>
      <c r="D53" s="49"/>
      <c r="E53" s="49"/>
      <c r="F53" s="1">
        <v>500</v>
      </c>
      <c r="G53" s="1">
        <v>500</v>
      </c>
      <c r="H53" s="1"/>
      <c r="I53" s="1"/>
      <c r="J53" s="1"/>
      <c r="K53" s="11">
        <f t="shared" si="0"/>
        <v>0</v>
      </c>
    </row>
    <row r="54" spans="1:11" ht="33" customHeight="1" outlineLevel="2">
      <c r="A54" s="49" t="s">
        <v>29</v>
      </c>
      <c r="B54" s="49"/>
      <c r="C54" s="49"/>
      <c r="D54" s="49"/>
      <c r="E54" s="49"/>
      <c r="F54" s="1">
        <v>1803.9</v>
      </c>
      <c r="G54" s="1">
        <v>1803.9</v>
      </c>
      <c r="H54" s="1">
        <v>480</v>
      </c>
      <c r="I54" s="1">
        <v>348.98</v>
      </c>
      <c r="J54" s="1">
        <f t="shared" si="1"/>
        <v>72.70416666666667</v>
      </c>
      <c r="K54" s="11">
        <f t="shared" si="0"/>
        <v>19.345861743999112</v>
      </c>
    </row>
    <row r="55" spans="1:11" ht="33.75" customHeight="1" outlineLevel="1">
      <c r="A55" s="49" t="s">
        <v>30</v>
      </c>
      <c r="B55" s="49"/>
      <c r="C55" s="49"/>
      <c r="D55" s="49"/>
      <c r="E55" s="49"/>
      <c r="F55" s="1">
        <v>2131</v>
      </c>
      <c r="G55" s="1">
        <v>2131</v>
      </c>
      <c r="H55" s="1">
        <v>750</v>
      </c>
      <c r="I55" s="1">
        <v>370.55</v>
      </c>
      <c r="J55" s="1">
        <f t="shared" si="1"/>
        <v>49.40666666666667</v>
      </c>
      <c r="K55" s="11">
        <f t="shared" si="0"/>
        <v>17.388549976536837</v>
      </c>
    </row>
    <row r="56" spans="1:11" ht="11.25" customHeight="1" outlineLevel="2">
      <c r="A56" s="49" t="s">
        <v>31</v>
      </c>
      <c r="B56" s="49"/>
      <c r="C56" s="49"/>
      <c r="D56" s="49"/>
      <c r="E56" s="49"/>
      <c r="F56" s="1">
        <v>70</v>
      </c>
      <c r="G56" s="1">
        <v>70</v>
      </c>
      <c r="H56" s="1">
        <v>63</v>
      </c>
      <c r="I56" s="1"/>
      <c r="J56" s="1">
        <f t="shared" si="1"/>
        <v>0</v>
      </c>
      <c r="K56" s="11">
        <f t="shared" si="0"/>
        <v>0</v>
      </c>
    </row>
    <row r="57" spans="1:11" ht="19.5" customHeight="1" outlineLevel="2">
      <c r="A57" s="48" t="s">
        <v>97</v>
      </c>
      <c r="B57" s="48"/>
      <c r="C57" s="48"/>
      <c r="D57" s="48"/>
      <c r="E57" s="48"/>
      <c r="F57" s="1">
        <v>70</v>
      </c>
      <c r="G57" s="1">
        <v>70</v>
      </c>
      <c r="H57" s="1">
        <v>63</v>
      </c>
      <c r="I57" s="1"/>
      <c r="J57" s="1">
        <f t="shared" si="1"/>
        <v>0</v>
      </c>
      <c r="K57" s="11">
        <f t="shared" si="0"/>
        <v>0</v>
      </c>
    </row>
    <row r="58" spans="1:11" ht="22.5" customHeight="1" outlineLevel="2">
      <c r="A58" s="49" t="s">
        <v>32</v>
      </c>
      <c r="B58" s="49"/>
      <c r="C58" s="49"/>
      <c r="D58" s="49"/>
      <c r="E58" s="49"/>
      <c r="F58" s="1"/>
      <c r="G58" s="1">
        <v>1000</v>
      </c>
      <c r="H58" s="1">
        <v>1000</v>
      </c>
      <c r="I58" s="1"/>
      <c r="J58" s="1">
        <f t="shared" si="1"/>
        <v>0</v>
      </c>
      <c r="K58" s="11">
        <f t="shared" si="0"/>
        <v>0</v>
      </c>
    </row>
    <row r="59" spans="1:11" ht="11.25" customHeight="1" outlineLevel="2">
      <c r="A59" s="49" t="s">
        <v>33</v>
      </c>
      <c r="B59" s="49"/>
      <c r="C59" s="49"/>
      <c r="D59" s="49"/>
      <c r="E59" s="49"/>
      <c r="F59" s="1">
        <v>8370.2</v>
      </c>
      <c r="G59" s="1">
        <v>8370.2</v>
      </c>
      <c r="H59" s="1">
        <v>2446.31</v>
      </c>
      <c r="I59" s="1">
        <v>1848.07</v>
      </c>
      <c r="J59" s="1">
        <f t="shared" si="1"/>
        <v>75.54520890647547</v>
      </c>
      <c r="K59" s="11">
        <f t="shared" si="0"/>
        <v>22.079161788248786</v>
      </c>
    </row>
    <row r="60" spans="1:11" ht="11.25" customHeight="1" outlineLevel="2">
      <c r="A60" s="48" t="s">
        <v>98</v>
      </c>
      <c r="B60" s="48"/>
      <c r="C60" s="48"/>
      <c r="D60" s="48"/>
      <c r="E60" s="48"/>
      <c r="F60" s="1">
        <v>8370.2</v>
      </c>
      <c r="G60" s="1">
        <v>8370.2</v>
      </c>
      <c r="H60" s="1">
        <v>2446.31</v>
      </c>
      <c r="I60" s="1">
        <v>1848.07</v>
      </c>
      <c r="J60" s="1">
        <f t="shared" si="1"/>
        <v>75.54520890647547</v>
      </c>
      <c r="K60" s="11">
        <f t="shared" si="0"/>
        <v>22.079161788248786</v>
      </c>
    </row>
    <row r="61" spans="1:11" ht="11.25" customHeight="1" outlineLevel="1">
      <c r="A61" s="28" t="s">
        <v>34</v>
      </c>
      <c r="B61" s="28"/>
      <c r="C61" s="28"/>
      <c r="D61" s="28"/>
      <c r="E61" s="28"/>
      <c r="F61" s="5">
        <v>29890.93</v>
      </c>
      <c r="G61" s="5">
        <v>30566.93</v>
      </c>
      <c r="H61" s="5">
        <v>9068.39</v>
      </c>
      <c r="I61" s="5">
        <v>5843.13</v>
      </c>
      <c r="J61" s="5">
        <f t="shared" si="1"/>
        <v>64.43403955939257</v>
      </c>
      <c r="K61" s="10">
        <f t="shared" si="0"/>
        <v>19.11585494519731</v>
      </c>
    </row>
    <row r="62" spans="1:11" ht="12" customHeight="1" outlineLevel="2">
      <c r="A62" s="49" t="s">
        <v>35</v>
      </c>
      <c r="B62" s="49"/>
      <c r="C62" s="49"/>
      <c r="D62" s="49"/>
      <c r="E62" s="49"/>
      <c r="F62" s="1">
        <v>6562.07</v>
      </c>
      <c r="G62" s="1">
        <v>6662.07</v>
      </c>
      <c r="H62" s="1">
        <v>1888.79</v>
      </c>
      <c r="I62" s="1">
        <v>1251.9</v>
      </c>
      <c r="J62" s="1">
        <f t="shared" si="1"/>
        <v>66.28052880415505</v>
      </c>
      <c r="K62" s="11">
        <f t="shared" si="0"/>
        <v>18.79145670940113</v>
      </c>
    </row>
    <row r="63" spans="1:11" ht="11.25" customHeight="1" outlineLevel="2">
      <c r="A63" s="49" t="s">
        <v>36</v>
      </c>
      <c r="B63" s="49"/>
      <c r="C63" s="49"/>
      <c r="D63" s="49"/>
      <c r="E63" s="49"/>
      <c r="F63" s="1">
        <v>2048.24</v>
      </c>
      <c r="G63" s="1">
        <v>2168.24</v>
      </c>
      <c r="H63" s="1">
        <v>716.96</v>
      </c>
      <c r="I63" s="1">
        <v>396.04</v>
      </c>
      <c r="J63" s="1">
        <f t="shared" si="1"/>
        <v>55.23878598527114</v>
      </c>
      <c r="K63" s="11">
        <f t="shared" si="0"/>
        <v>18.26550566357968</v>
      </c>
    </row>
    <row r="64" spans="1:11" ht="11.25" customHeight="1" outlineLevel="2">
      <c r="A64" s="49" t="s">
        <v>37</v>
      </c>
      <c r="B64" s="49"/>
      <c r="C64" s="49"/>
      <c r="D64" s="49"/>
      <c r="E64" s="49"/>
      <c r="F64" s="1">
        <v>17187.45</v>
      </c>
      <c r="G64" s="1">
        <v>17568.45</v>
      </c>
      <c r="H64" s="1">
        <v>5288.14</v>
      </c>
      <c r="I64" s="1">
        <v>3596.38</v>
      </c>
      <c r="J64" s="1">
        <f t="shared" si="1"/>
        <v>68.00841127504188</v>
      </c>
      <c r="K64" s="11">
        <f t="shared" si="0"/>
        <v>20.470673280795975</v>
      </c>
    </row>
    <row r="65" spans="1:11" ht="11.25" customHeight="1" outlineLevel="2">
      <c r="A65" s="49" t="s">
        <v>38</v>
      </c>
      <c r="B65" s="49"/>
      <c r="C65" s="49"/>
      <c r="D65" s="49"/>
      <c r="E65" s="49"/>
      <c r="F65" s="1">
        <v>4093.16</v>
      </c>
      <c r="G65" s="1">
        <v>4168.16</v>
      </c>
      <c r="H65" s="1">
        <v>1174.5</v>
      </c>
      <c r="I65" s="1">
        <v>598.81</v>
      </c>
      <c r="J65" s="1">
        <f t="shared" si="1"/>
        <v>50.98424861643252</v>
      </c>
      <c r="K65" s="11">
        <f t="shared" si="0"/>
        <v>14.36629112126214</v>
      </c>
    </row>
    <row r="66" spans="1:11" ht="11.25" customHeight="1" outlineLevel="2">
      <c r="A66" s="48" t="s">
        <v>99</v>
      </c>
      <c r="B66" s="48"/>
      <c r="C66" s="48"/>
      <c r="D66" s="48"/>
      <c r="E66" s="48"/>
      <c r="F66" s="1">
        <v>1082.36</v>
      </c>
      <c r="G66" s="1">
        <v>1082.36</v>
      </c>
      <c r="H66" s="1">
        <v>296.14</v>
      </c>
      <c r="I66" s="1">
        <v>233.94</v>
      </c>
      <c r="J66" s="1">
        <f t="shared" si="1"/>
        <v>78.99642061187276</v>
      </c>
      <c r="K66" s="11">
        <f t="shared" si="0"/>
        <v>21.6138807790384</v>
      </c>
    </row>
    <row r="67" spans="1:11" ht="11.25" customHeight="1" outlineLevel="1">
      <c r="A67" s="48" t="s">
        <v>100</v>
      </c>
      <c r="B67" s="48"/>
      <c r="C67" s="48"/>
      <c r="D67" s="48"/>
      <c r="E67" s="48"/>
      <c r="F67" s="1">
        <v>3010.8</v>
      </c>
      <c r="G67" s="1">
        <v>3085.8</v>
      </c>
      <c r="H67" s="1">
        <v>878.36</v>
      </c>
      <c r="I67" s="1">
        <v>364.87</v>
      </c>
      <c r="J67" s="1">
        <f t="shared" si="1"/>
        <v>41.53991529668929</v>
      </c>
      <c r="K67" s="11">
        <f t="shared" si="0"/>
        <v>11.82416229178819</v>
      </c>
    </row>
    <row r="68" spans="1:11" ht="12.75" customHeight="1" outlineLevel="2">
      <c r="A68" s="28" t="s">
        <v>39</v>
      </c>
      <c r="B68" s="28"/>
      <c r="C68" s="28"/>
      <c r="D68" s="28"/>
      <c r="E68" s="28"/>
      <c r="F68" s="5">
        <v>23470.45</v>
      </c>
      <c r="G68" s="5">
        <v>23493.45</v>
      </c>
      <c r="H68" s="5">
        <v>7072.94</v>
      </c>
      <c r="I68" s="5">
        <v>4652.76</v>
      </c>
      <c r="J68" s="5">
        <f t="shared" si="1"/>
        <v>65.78254587201361</v>
      </c>
      <c r="K68" s="10">
        <f t="shared" si="0"/>
        <v>19.804498700701686</v>
      </c>
    </row>
    <row r="69" spans="1:11" ht="11.25" customHeight="1">
      <c r="A69" s="49" t="s">
        <v>40</v>
      </c>
      <c r="B69" s="49"/>
      <c r="C69" s="49"/>
      <c r="D69" s="49"/>
      <c r="E69" s="49"/>
      <c r="F69" s="1">
        <v>450</v>
      </c>
      <c r="G69" s="1">
        <v>450</v>
      </c>
      <c r="H69" s="1">
        <v>195</v>
      </c>
      <c r="I69" s="1"/>
      <c r="J69" s="1">
        <f t="shared" si="1"/>
        <v>0</v>
      </c>
      <c r="K69" s="11">
        <f t="shared" si="0"/>
        <v>0</v>
      </c>
    </row>
    <row r="70" spans="1:11" ht="19.5" customHeight="1" outlineLevel="1">
      <c r="A70" s="48" t="s">
        <v>101</v>
      </c>
      <c r="B70" s="48"/>
      <c r="C70" s="48"/>
      <c r="D70" s="48"/>
      <c r="E70" s="48"/>
      <c r="F70" s="1">
        <v>400</v>
      </c>
      <c r="G70" s="1">
        <v>400</v>
      </c>
      <c r="H70" s="1">
        <v>150</v>
      </c>
      <c r="I70" s="1"/>
      <c r="J70" s="1">
        <f t="shared" si="1"/>
        <v>0</v>
      </c>
      <c r="K70" s="11">
        <f t="shared" si="0"/>
        <v>0</v>
      </c>
    </row>
    <row r="71" spans="1:11" ht="21.75" customHeight="1" outlineLevel="2">
      <c r="A71" s="48" t="s">
        <v>102</v>
      </c>
      <c r="B71" s="48"/>
      <c r="C71" s="48"/>
      <c r="D71" s="48"/>
      <c r="E71" s="48"/>
      <c r="F71" s="1">
        <v>50</v>
      </c>
      <c r="G71" s="1">
        <v>50</v>
      </c>
      <c r="H71" s="1">
        <v>45</v>
      </c>
      <c r="I71" s="1"/>
      <c r="J71" s="1">
        <f t="shared" si="1"/>
        <v>0</v>
      </c>
      <c r="K71" s="11">
        <f aca="true" t="shared" si="2" ref="K71:K115">I71/G71*100</f>
        <v>0</v>
      </c>
    </row>
    <row r="72" spans="1:11" ht="11.25" customHeight="1" outlineLevel="2">
      <c r="A72" s="49" t="s">
        <v>41</v>
      </c>
      <c r="B72" s="49"/>
      <c r="C72" s="49"/>
      <c r="D72" s="49"/>
      <c r="E72" s="49"/>
      <c r="F72" s="1">
        <v>16658.69</v>
      </c>
      <c r="G72" s="1">
        <v>17001.69</v>
      </c>
      <c r="H72" s="1">
        <v>4678.15</v>
      </c>
      <c r="I72" s="1">
        <v>3910.16</v>
      </c>
      <c r="J72" s="1">
        <f aca="true" t="shared" si="3" ref="J72:J115">I72/H72*100</f>
        <v>83.58346782381925</v>
      </c>
      <c r="K72" s="11">
        <f t="shared" si="2"/>
        <v>22.99865483960712</v>
      </c>
    </row>
    <row r="73" spans="1:11" ht="22.5" customHeight="1" outlineLevel="1">
      <c r="A73" s="48" t="s">
        <v>103</v>
      </c>
      <c r="B73" s="48"/>
      <c r="C73" s="48"/>
      <c r="D73" s="48"/>
      <c r="E73" s="48"/>
      <c r="F73" s="1">
        <v>16658.69</v>
      </c>
      <c r="G73" s="1">
        <v>17001.69</v>
      </c>
      <c r="H73" s="1">
        <v>4678.15</v>
      </c>
      <c r="I73" s="1">
        <v>3910.16</v>
      </c>
      <c r="J73" s="1">
        <f t="shared" si="3"/>
        <v>83.58346782381925</v>
      </c>
      <c r="K73" s="11">
        <f t="shared" si="2"/>
        <v>22.99865483960712</v>
      </c>
    </row>
    <row r="74" spans="1:11" ht="11.25" customHeight="1" outlineLevel="2">
      <c r="A74" s="49" t="s">
        <v>42</v>
      </c>
      <c r="B74" s="49"/>
      <c r="C74" s="49"/>
      <c r="D74" s="49"/>
      <c r="E74" s="49"/>
      <c r="F74" s="1">
        <v>37.31</v>
      </c>
      <c r="G74" s="1">
        <v>37.31</v>
      </c>
      <c r="H74" s="1">
        <v>28.33</v>
      </c>
      <c r="I74" s="1">
        <v>13.99</v>
      </c>
      <c r="J74" s="1">
        <f t="shared" si="3"/>
        <v>49.38228026826686</v>
      </c>
      <c r="K74" s="11">
        <f t="shared" si="2"/>
        <v>37.49664969177164</v>
      </c>
    </row>
    <row r="75" spans="1:11" ht="11.25" customHeight="1" outlineLevel="2">
      <c r="A75" s="48" t="s">
        <v>104</v>
      </c>
      <c r="B75" s="48"/>
      <c r="C75" s="48"/>
      <c r="D75" s="48"/>
      <c r="E75" s="48"/>
      <c r="F75" s="1">
        <v>37.31</v>
      </c>
      <c r="G75" s="1">
        <v>37.31</v>
      </c>
      <c r="H75" s="1">
        <v>28.33</v>
      </c>
      <c r="I75" s="1">
        <v>13.99</v>
      </c>
      <c r="J75" s="1">
        <f t="shared" si="3"/>
        <v>49.38228026826686</v>
      </c>
      <c r="K75" s="11">
        <f t="shared" si="2"/>
        <v>37.49664969177164</v>
      </c>
    </row>
    <row r="76" spans="1:11" ht="13.5" customHeight="1" outlineLevel="2">
      <c r="A76" s="49" t="s">
        <v>43</v>
      </c>
      <c r="B76" s="49"/>
      <c r="C76" s="49"/>
      <c r="D76" s="49"/>
      <c r="E76" s="49"/>
      <c r="F76" s="1">
        <v>6324.45</v>
      </c>
      <c r="G76" s="1">
        <v>6004.45</v>
      </c>
      <c r="H76" s="1">
        <v>2171.46</v>
      </c>
      <c r="I76" s="1">
        <v>728.61</v>
      </c>
      <c r="J76" s="1">
        <f t="shared" si="3"/>
        <v>33.55392224586223</v>
      </c>
      <c r="K76" s="11">
        <f t="shared" si="2"/>
        <v>12.134500245651143</v>
      </c>
    </row>
    <row r="77" spans="1:11" ht="11.25" customHeight="1" outlineLevel="2">
      <c r="A77" s="48" t="s">
        <v>105</v>
      </c>
      <c r="B77" s="48"/>
      <c r="C77" s="48"/>
      <c r="D77" s="48"/>
      <c r="E77" s="48"/>
      <c r="F77" s="1">
        <v>3324.45</v>
      </c>
      <c r="G77" s="1">
        <v>3324.45</v>
      </c>
      <c r="H77" s="1">
        <v>834.26</v>
      </c>
      <c r="I77" s="1">
        <v>595.96</v>
      </c>
      <c r="J77" s="1">
        <f t="shared" si="3"/>
        <v>71.43576343106466</v>
      </c>
      <c r="K77" s="11">
        <f t="shared" si="2"/>
        <v>17.926574320564306</v>
      </c>
    </row>
    <row r="78" spans="1:11" ht="21" customHeight="1" outlineLevel="1">
      <c r="A78" s="48" t="s">
        <v>106</v>
      </c>
      <c r="B78" s="48"/>
      <c r="C78" s="48"/>
      <c r="D78" s="48"/>
      <c r="E78" s="48"/>
      <c r="F78" s="1">
        <v>3000</v>
      </c>
      <c r="G78" s="1">
        <v>2680</v>
      </c>
      <c r="H78" s="1">
        <v>1337.2</v>
      </c>
      <c r="I78" s="1">
        <v>132.65</v>
      </c>
      <c r="J78" s="1">
        <f t="shared" si="3"/>
        <v>9.919982052049058</v>
      </c>
      <c r="K78" s="11">
        <f t="shared" si="2"/>
        <v>4.949626865671642</v>
      </c>
    </row>
    <row r="79" spans="1:11" ht="11.25" customHeight="1" outlineLevel="2">
      <c r="A79" s="28" t="s">
        <v>44</v>
      </c>
      <c r="B79" s="28"/>
      <c r="C79" s="28"/>
      <c r="D79" s="28"/>
      <c r="E79" s="28"/>
      <c r="F79" s="5">
        <v>79585.62</v>
      </c>
      <c r="G79" s="5">
        <v>90165.62</v>
      </c>
      <c r="H79" s="5">
        <v>36779.5</v>
      </c>
      <c r="I79" s="5">
        <v>16622.64</v>
      </c>
      <c r="J79" s="5">
        <f t="shared" si="3"/>
        <v>45.19539417338463</v>
      </c>
      <c r="K79" s="10">
        <f t="shared" si="2"/>
        <v>18.43567426254042</v>
      </c>
    </row>
    <row r="80" spans="1:11" ht="11.25" customHeight="1" outlineLevel="2">
      <c r="A80" s="49" t="s">
        <v>45</v>
      </c>
      <c r="B80" s="49"/>
      <c r="C80" s="49"/>
      <c r="D80" s="49"/>
      <c r="E80" s="49"/>
      <c r="F80" s="1">
        <v>16190.11</v>
      </c>
      <c r="G80" s="1">
        <v>18320.11</v>
      </c>
      <c r="H80" s="1">
        <v>15690.11</v>
      </c>
      <c r="I80" s="1">
        <v>7796.55</v>
      </c>
      <c r="J80" s="1">
        <f t="shared" si="3"/>
        <v>49.69085621451985</v>
      </c>
      <c r="K80" s="11">
        <f t="shared" si="2"/>
        <v>42.55733180641383</v>
      </c>
    </row>
    <row r="81" spans="1:11" ht="21.75" customHeight="1" outlineLevel="2">
      <c r="A81" s="48" t="s">
        <v>107</v>
      </c>
      <c r="B81" s="48"/>
      <c r="C81" s="48"/>
      <c r="D81" s="48"/>
      <c r="E81" s="48"/>
      <c r="F81" s="1">
        <v>11490.11</v>
      </c>
      <c r="G81" s="1">
        <v>12490.11</v>
      </c>
      <c r="H81" s="1">
        <v>12490.11</v>
      </c>
      <c r="I81" s="1">
        <v>6796.55</v>
      </c>
      <c r="J81" s="1">
        <f t="shared" si="3"/>
        <v>54.41545350681459</v>
      </c>
      <c r="K81" s="11">
        <f t="shared" si="2"/>
        <v>54.41545350681459</v>
      </c>
    </row>
    <row r="82" spans="1:11" ht="11.25" customHeight="1" outlineLevel="1">
      <c r="A82" s="48" t="s">
        <v>108</v>
      </c>
      <c r="B82" s="48"/>
      <c r="C82" s="48"/>
      <c r="D82" s="48"/>
      <c r="E82" s="48"/>
      <c r="F82" s="1">
        <v>4500</v>
      </c>
      <c r="G82" s="1">
        <v>5630</v>
      </c>
      <c r="H82" s="1">
        <v>3150</v>
      </c>
      <c r="I82" s="1">
        <v>1000</v>
      </c>
      <c r="J82" s="1">
        <f t="shared" si="3"/>
        <v>31.746031746031743</v>
      </c>
      <c r="K82" s="11">
        <f t="shared" si="2"/>
        <v>17.761989342806395</v>
      </c>
    </row>
    <row r="83" spans="1:11" ht="21.75" customHeight="1" outlineLevel="2">
      <c r="A83" s="48" t="s">
        <v>109</v>
      </c>
      <c r="B83" s="48"/>
      <c r="C83" s="48"/>
      <c r="D83" s="48"/>
      <c r="E83" s="48"/>
      <c r="F83" s="1">
        <v>200</v>
      </c>
      <c r="G83" s="1">
        <v>200</v>
      </c>
      <c r="H83" s="1">
        <v>50</v>
      </c>
      <c r="I83" s="1"/>
      <c r="J83" s="1">
        <f t="shared" si="3"/>
        <v>0</v>
      </c>
      <c r="K83" s="11">
        <f t="shared" si="2"/>
        <v>0</v>
      </c>
    </row>
    <row r="84" spans="1:11" ht="11.25" customHeight="1" outlineLevel="2">
      <c r="A84" s="49" t="s">
        <v>46</v>
      </c>
      <c r="B84" s="49"/>
      <c r="C84" s="49"/>
      <c r="D84" s="49"/>
      <c r="E84" s="49"/>
      <c r="F84" s="1">
        <v>62635.85</v>
      </c>
      <c r="G84" s="1">
        <v>70085.85</v>
      </c>
      <c r="H84" s="1">
        <v>19735.68</v>
      </c>
      <c r="I84" s="1">
        <v>8802.38</v>
      </c>
      <c r="J84" s="1">
        <f t="shared" si="3"/>
        <v>44.601351460907345</v>
      </c>
      <c r="K84" s="11">
        <f t="shared" si="2"/>
        <v>12.559425333359014</v>
      </c>
    </row>
    <row r="85" spans="1:11" ht="11.25" customHeight="1">
      <c r="A85" s="49" t="s">
        <v>47</v>
      </c>
      <c r="B85" s="49"/>
      <c r="C85" s="49"/>
      <c r="D85" s="49"/>
      <c r="E85" s="49"/>
      <c r="F85" s="1">
        <v>759.66</v>
      </c>
      <c r="G85" s="1">
        <v>1759.66</v>
      </c>
      <c r="H85" s="1">
        <v>1353.71</v>
      </c>
      <c r="I85" s="1">
        <v>23.71</v>
      </c>
      <c r="J85" s="1">
        <f t="shared" si="3"/>
        <v>1.7514829616387557</v>
      </c>
      <c r="K85" s="11">
        <f t="shared" si="2"/>
        <v>1.3474193878362866</v>
      </c>
    </row>
    <row r="86" spans="1:11" ht="11.25" customHeight="1" outlineLevel="1">
      <c r="A86" s="28" t="s">
        <v>48</v>
      </c>
      <c r="B86" s="28"/>
      <c r="C86" s="28"/>
      <c r="D86" s="28"/>
      <c r="E86" s="28"/>
      <c r="F86" s="5">
        <f>F87+F89+F92+F95+F97</f>
        <v>9581.25</v>
      </c>
      <c r="G86" s="5">
        <f>G87+G89+G92+G95+G97</f>
        <v>9751.25</v>
      </c>
      <c r="H86" s="5">
        <f>H87+H89+H92+H95+H97</f>
        <v>2762.51</v>
      </c>
      <c r="I86" s="5">
        <f>I87+I89+I92+I95+I97</f>
        <v>872.9</v>
      </c>
      <c r="J86" s="5">
        <f t="shared" si="3"/>
        <v>31.59807566307452</v>
      </c>
      <c r="K86" s="10">
        <f t="shared" si="2"/>
        <v>8.951672862453531</v>
      </c>
    </row>
    <row r="87" spans="1:11" ht="11.25" customHeight="1" outlineLevel="2">
      <c r="A87" s="49" t="s">
        <v>49</v>
      </c>
      <c r="B87" s="49"/>
      <c r="C87" s="49"/>
      <c r="D87" s="49"/>
      <c r="E87" s="49"/>
      <c r="F87" s="1">
        <v>490</v>
      </c>
      <c r="G87" s="1">
        <v>460</v>
      </c>
      <c r="H87" s="1">
        <v>420</v>
      </c>
      <c r="I87" s="1"/>
      <c r="J87" s="1">
        <f t="shared" si="3"/>
        <v>0</v>
      </c>
      <c r="K87" s="11">
        <f t="shared" si="2"/>
        <v>0</v>
      </c>
    </row>
    <row r="88" spans="1:11" ht="11.25" customHeight="1" outlineLevel="2">
      <c r="A88" s="48" t="s">
        <v>110</v>
      </c>
      <c r="B88" s="48"/>
      <c r="C88" s="48"/>
      <c r="D88" s="48"/>
      <c r="E88" s="48"/>
      <c r="F88" s="1">
        <v>490</v>
      </c>
      <c r="G88" s="1">
        <v>460</v>
      </c>
      <c r="H88" s="1">
        <v>420</v>
      </c>
      <c r="I88" s="1"/>
      <c r="J88" s="1">
        <f t="shared" si="3"/>
        <v>0</v>
      </c>
      <c r="K88" s="11">
        <f t="shared" si="2"/>
        <v>0</v>
      </c>
    </row>
    <row r="89" spans="1:11" ht="14.25" customHeight="1" outlineLevel="2">
      <c r="A89" s="49" t="s">
        <v>50</v>
      </c>
      <c r="B89" s="49"/>
      <c r="C89" s="49"/>
      <c r="D89" s="49"/>
      <c r="E89" s="49"/>
      <c r="F89" s="1">
        <v>4069</v>
      </c>
      <c r="G89" s="1">
        <v>4069</v>
      </c>
      <c r="H89" s="1">
        <v>935</v>
      </c>
      <c r="I89" s="1"/>
      <c r="J89" s="1">
        <f t="shared" si="3"/>
        <v>0</v>
      </c>
      <c r="K89" s="11">
        <f t="shared" si="2"/>
        <v>0</v>
      </c>
    </row>
    <row r="90" spans="1:11" ht="11.25" customHeight="1" outlineLevel="2">
      <c r="A90" s="48" t="s">
        <v>111</v>
      </c>
      <c r="B90" s="48"/>
      <c r="C90" s="48"/>
      <c r="D90" s="48"/>
      <c r="E90" s="48"/>
      <c r="F90" s="1">
        <v>20</v>
      </c>
      <c r="G90" s="1">
        <v>20</v>
      </c>
      <c r="H90" s="1">
        <v>20</v>
      </c>
      <c r="I90" s="1"/>
      <c r="J90" s="1">
        <f t="shared" si="3"/>
        <v>0</v>
      </c>
      <c r="K90" s="11">
        <f t="shared" si="2"/>
        <v>0</v>
      </c>
    </row>
    <row r="91" spans="1:11" ht="21" customHeight="1" outlineLevel="2">
      <c r="A91" s="48" t="s">
        <v>112</v>
      </c>
      <c r="B91" s="48"/>
      <c r="C91" s="48"/>
      <c r="D91" s="48"/>
      <c r="E91" s="48"/>
      <c r="F91" s="1">
        <v>4049</v>
      </c>
      <c r="G91" s="1">
        <v>4049</v>
      </c>
      <c r="H91" s="1">
        <v>915</v>
      </c>
      <c r="I91" s="1"/>
      <c r="J91" s="1">
        <f t="shared" si="3"/>
        <v>0</v>
      </c>
      <c r="K91" s="11">
        <f t="shared" si="2"/>
        <v>0</v>
      </c>
    </row>
    <row r="92" spans="1:11" ht="11.25" customHeight="1" outlineLevel="1">
      <c r="A92" s="49" t="s">
        <v>51</v>
      </c>
      <c r="B92" s="49"/>
      <c r="C92" s="49"/>
      <c r="D92" s="49"/>
      <c r="E92" s="49"/>
      <c r="F92" s="1">
        <f aca="true" t="shared" si="4" ref="F92:K92">F93+F94</f>
        <v>3657.25</v>
      </c>
      <c r="G92" s="1">
        <f t="shared" si="4"/>
        <v>3657.25</v>
      </c>
      <c r="H92" s="1">
        <f t="shared" si="4"/>
        <v>1015.51</v>
      </c>
      <c r="I92" s="1">
        <f t="shared" si="4"/>
        <v>852.2</v>
      </c>
      <c r="J92" s="1">
        <f t="shared" si="3"/>
        <v>83.91842522476392</v>
      </c>
      <c r="K92" s="11">
        <f t="shared" si="2"/>
        <v>23.301661084147927</v>
      </c>
    </row>
    <row r="93" spans="1:11" ht="12" customHeight="1" outlineLevel="2">
      <c r="A93" s="48" t="s">
        <v>113</v>
      </c>
      <c r="B93" s="48"/>
      <c r="C93" s="48"/>
      <c r="D93" s="48"/>
      <c r="E93" s="48"/>
      <c r="F93" s="1">
        <v>2948.9</v>
      </c>
      <c r="G93" s="1">
        <v>2948.9</v>
      </c>
      <c r="H93" s="1">
        <v>911.4</v>
      </c>
      <c r="I93" s="1">
        <v>835.6</v>
      </c>
      <c r="J93" s="1">
        <f t="shared" si="3"/>
        <v>91.68312486284837</v>
      </c>
      <c r="K93" s="11">
        <f t="shared" si="2"/>
        <v>28.335989691071244</v>
      </c>
    </row>
    <row r="94" spans="1:11" ht="12.75" customHeight="1" outlineLevel="2">
      <c r="A94" s="48" t="s">
        <v>114</v>
      </c>
      <c r="B94" s="48"/>
      <c r="C94" s="48"/>
      <c r="D94" s="48"/>
      <c r="E94" s="48"/>
      <c r="F94" s="1">
        <v>708.35</v>
      </c>
      <c r="G94" s="1">
        <v>708.35</v>
      </c>
      <c r="H94" s="1">
        <v>104.11</v>
      </c>
      <c r="I94" s="1">
        <v>16.6</v>
      </c>
      <c r="J94" s="1">
        <f t="shared" si="3"/>
        <v>15.944673902603018</v>
      </c>
      <c r="K94" s="11">
        <f t="shared" si="2"/>
        <v>2.343474271193619</v>
      </c>
    </row>
    <row r="95" spans="1:11" ht="11.25" customHeight="1" outlineLevel="1">
      <c r="A95" s="49" t="s">
        <v>52</v>
      </c>
      <c r="B95" s="49"/>
      <c r="C95" s="49"/>
      <c r="D95" s="49"/>
      <c r="E95" s="49"/>
      <c r="F95" s="1">
        <v>64</v>
      </c>
      <c r="G95" s="1">
        <v>64</v>
      </c>
      <c r="H95" s="1">
        <v>30</v>
      </c>
      <c r="I95" s="1">
        <v>14.4</v>
      </c>
      <c r="J95" s="1">
        <f t="shared" si="3"/>
        <v>48.00000000000001</v>
      </c>
      <c r="K95" s="11">
        <f t="shared" si="2"/>
        <v>22.5</v>
      </c>
    </row>
    <row r="96" spans="1:11" ht="11.25" customHeight="1" outlineLevel="2">
      <c r="A96" s="48" t="s">
        <v>115</v>
      </c>
      <c r="B96" s="48"/>
      <c r="C96" s="48"/>
      <c r="D96" s="48"/>
      <c r="E96" s="48"/>
      <c r="F96" s="1">
        <v>64</v>
      </c>
      <c r="G96" s="1">
        <v>64</v>
      </c>
      <c r="H96" s="1">
        <v>30</v>
      </c>
      <c r="I96" s="1">
        <v>14.4</v>
      </c>
      <c r="J96" s="1">
        <f t="shared" si="3"/>
        <v>48.00000000000001</v>
      </c>
      <c r="K96" s="11">
        <f t="shared" si="2"/>
        <v>22.5</v>
      </c>
    </row>
    <row r="97" spans="1:11" ht="13.5" customHeight="1" outlineLevel="2">
      <c r="A97" s="49" t="s">
        <v>53</v>
      </c>
      <c r="B97" s="49"/>
      <c r="C97" s="49"/>
      <c r="D97" s="49"/>
      <c r="E97" s="49"/>
      <c r="F97" s="1">
        <v>1301</v>
      </c>
      <c r="G97" s="1">
        <v>1501</v>
      </c>
      <c r="H97" s="1">
        <v>362</v>
      </c>
      <c r="I97" s="1">
        <v>6.3</v>
      </c>
      <c r="J97" s="1">
        <f t="shared" si="3"/>
        <v>1.7403314917127073</v>
      </c>
      <c r="K97" s="11">
        <f t="shared" si="2"/>
        <v>0.41972018654230514</v>
      </c>
    </row>
    <row r="98" spans="1:11" ht="11.25" customHeight="1" outlineLevel="1">
      <c r="A98" s="48" t="s">
        <v>116</v>
      </c>
      <c r="B98" s="48"/>
      <c r="C98" s="48"/>
      <c r="D98" s="48"/>
      <c r="E98" s="48"/>
      <c r="F98" s="1">
        <v>734</v>
      </c>
      <c r="G98" s="1">
        <v>734</v>
      </c>
      <c r="H98" s="1">
        <v>132</v>
      </c>
      <c r="I98" s="1"/>
      <c r="J98" s="1">
        <f t="shared" si="3"/>
        <v>0</v>
      </c>
      <c r="K98" s="11">
        <f t="shared" si="2"/>
        <v>0</v>
      </c>
    </row>
    <row r="99" spans="1:11" ht="11.25" customHeight="1" outlineLevel="2">
      <c r="A99" s="48" t="s">
        <v>117</v>
      </c>
      <c r="B99" s="48"/>
      <c r="C99" s="48"/>
      <c r="D99" s="48"/>
      <c r="E99" s="48"/>
      <c r="F99" s="1">
        <v>180</v>
      </c>
      <c r="G99" s="1">
        <v>180</v>
      </c>
      <c r="H99" s="1">
        <v>46</v>
      </c>
      <c r="I99" s="1">
        <v>5</v>
      </c>
      <c r="J99" s="1">
        <f t="shared" si="3"/>
        <v>10.869565217391305</v>
      </c>
      <c r="K99" s="11">
        <f t="shared" si="2"/>
        <v>2.7777777777777777</v>
      </c>
    </row>
    <row r="100" spans="1:11" ht="11.25" customHeight="1" outlineLevel="2">
      <c r="A100" s="48" t="s">
        <v>118</v>
      </c>
      <c r="B100" s="48"/>
      <c r="C100" s="48"/>
      <c r="D100" s="48"/>
      <c r="E100" s="48"/>
      <c r="F100" s="1">
        <v>387</v>
      </c>
      <c r="G100" s="1">
        <v>587</v>
      </c>
      <c r="H100" s="1">
        <v>184</v>
      </c>
      <c r="I100" s="1">
        <v>1.3</v>
      </c>
      <c r="J100" s="1">
        <f t="shared" si="3"/>
        <v>0.7065217391304348</v>
      </c>
      <c r="K100" s="11">
        <f t="shared" si="2"/>
        <v>0.22146507666098808</v>
      </c>
    </row>
    <row r="101" spans="1:11" ht="11.25" customHeight="1" outlineLevel="1">
      <c r="A101" s="28" t="s">
        <v>54</v>
      </c>
      <c r="B101" s="28"/>
      <c r="C101" s="28"/>
      <c r="D101" s="28"/>
      <c r="E101" s="28"/>
      <c r="F101" s="5">
        <v>10348.34</v>
      </c>
      <c r="G101" s="5">
        <v>13730.34</v>
      </c>
      <c r="H101" s="5">
        <v>3414.82</v>
      </c>
      <c r="I101" s="5">
        <v>1309.02</v>
      </c>
      <c r="J101" s="5">
        <f t="shared" si="3"/>
        <v>38.333499276682225</v>
      </c>
      <c r="K101" s="10">
        <f t="shared" si="2"/>
        <v>9.533777022273302</v>
      </c>
    </row>
    <row r="102" spans="1:11" ht="21.75" customHeight="1" outlineLevel="2">
      <c r="A102" s="49" t="s">
        <v>55</v>
      </c>
      <c r="B102" s="49"/>
      <c r="C102" s="49"/>
      <c r="D102" s="49"/>
      <c r="E102" s="49"/>
      <c r="F102" s="1">
        <v>208.5</v>
      </c>
      <c r="G102" s="1">
        <v>408.5</v>
      </c>
      <c r="H102" s="1">
        <v>309.5</v>
      </c>
      <c r="I102" s="1">
        <v>300</v>
      </c>
      <c r="J102" s="1">
        <f t="shared" si="3"/>
        <v>96.93053311793214</v>
      </c>
      <c r="K102" s="11">
        <f t="shared" si="2"/>
        <v>73.43941248470011</v>
      </c>
    </row>
    <row r="103" spans="1:11" ht="21" customHeight="1">
      <c r="A103" s="48" t="s">
        <v>119</v>
      </c>
      <c r="B103" s="48"/>
      <c r="C103" s="48"/>
      <c r="D103" s="48"/>
      <c r="E103" s="48"/>
      <c r="F103" s="1">
        <v>208.5</v>
      </c>
      <c r="G103" s="1">
        <v>408.5</v>
      </c>
      <c r="H103" s="1">
        <v>309.5</v>
      </c>
      <c r="I103" s="1">
        <v>300</v>
      </c>
      <c r="J103" s="1">
        <f t="shared" si="3"/>
        <v>96.93053311793214</v>
      </c>
      <c r="K103" s="11">
        <f t="shared" si="2"/>
        <v>73.43941248470011</v>
      </c>
    </row>
    <row r="104" spans="1:11" ht="11.25" customHeight="1" outlineLevel="1">
      <c r="A104" s="49" t="s">
        <v>56</v>
      </c>
      <c r="B104" s="49"/>
      <c r="C104" s="49"/>
      <c r="D104" s="49"/>
      <c r="E104" s="49"/>
      <c r="F104" s="1">
        <v>1411.8</v>
      </c>
      <c r="G104" s="1">
        <v>4593.8</v>
      </c>
      <c r="H104" s="1">
        <v>2367.75</v>
      </c>
      <c r="I104" s="1">
        <v>465.36</v>
      </c>
      <c r="J104" s="1">
        <f t="shared" si="3"/>
        <v>19.65410199556541</v>
      </c>
      <c r="K104" s="11">
        <f t="shared" si="2"/>
        <v>10.130175453872612</v>
      </c>
    </row>
    <row r="105" spans="1:11" ht="15" customHeight="1" outlineLevel="2">
      <c r="A105" s="48" t="s">
        <v>120</v>
      </c>
      <c r="B105" s="48"/>
      <c r="C105" s="48"/>
      <c r="D105" s="48"/>
      <c r="E105" s="48"/>
      <c r="F105" s="1">
        <v>77.6</v>
      </c>
      <c r="G105" s="1">
        <v>77.6</v>
      </c>
      <c r="H105" s="1">
        <v>15</v>
      </c>
      <c r="I105" s="1"/>
      <c r="J105" s="1">
        <f t="shared" si="3"/>
        <v>0</v>
      </c>
      <c r="K105" s="11">
        <f t="shared" si="2"/>
        <v>0</v>
      </c>
    </row>
    <row r="106" spans="1:11" ht="11.25" customHeight="1" outlineLevel="2">
      <c r="A106" s="48" t="s">
        <v>121</v>
      </c>
      <c r="B106" s="48"/>
      <c r="C106" s="48"/>
      <c r="D106" s="48"/>
      <c r="E106" s="48"/>
      <c r="F106" s="1">
        <v>834.2</v>
      </c>
      <c r="G106" s="1">
        <v>1016.2</v>
      </c>
      <c r="H106" s="1">
        <v>412.87</v>
      </c>
      <c r="I106" s="1">
        <v>91.02</v>
      </c>
      <c r="J106" s="1">
        <f t="shared" si="3"/>
        <v>22.045680238331677</v>
      </c>
      <c r="K106" s="11">
        <f t="shared" si="2"/>
        <v>8.956898248376303</v>
      </c>
    </row>
    <row r="107" spans="1:11" ht="11.25" customHeight="1" outlineLevel="1">
      <c r="A107" s="48" t="s">
        <v>122</v>
      </c>
      <c r="B107" s="48"/>
      <c r="C107" s="48"/>
      <c r="D107" s="48"/>
      <c r="E107" s="48"/>
      <c r="F107" s="1">
        <v>500</v>
      </c>
      <c r="G107" s="1">
        <v>3500</v>
      </c>
      <c r="H107" s="1">
        <v>1939.88</v>
      </c>
      <c r="I107" s="1">
        <v>374.34</v>
      </c>
      <c r="J107" s="1">
        <f t="shared" si="3"/>
        <v>19.297069921850834</v>
      </c>
      <c r="K107" s="11">
        <f t="shared" si="2"/>
        <v>10.695428571428572</v>
      </c>
    </row>
    <row r="108" spans="1:11" ht="11.25" customHeight="1" outlineLevel="2">
      <c r="A108" s="49" t="s">
        <v>57</v>
      </c>
      <c r="B108" s="49"/>
      <c r="C108" s="49"/>
      <c r="D108" s="49"/>
      <c r="E108" s="49"/>
      <c r="F108" s="1">
        <v>2372.04</v>
      </c>
      <c r="G108" s="1">
        <v>2372.04</v>
      </c>
      <c r="H108" s="1">
        <v>611.58</v>
      </c>
      <c r="I108" s="1">
        <v>543.67</v>
      </c>
      <c r="J108" s="1">
        <f t="shared" si="3"/>
        <v>88.89597436148989</v>
      </c>
      <c r="K108" s="11">
        <f t="shared" si="2"/>
        <v>22.91993389656161</v>
      </c>
    </row>
    <row r="109" spans="1:11" ht="11.25" customHeight="1" outlineLevel="2">
      <c r="A109" s="48" t="s">
        <v>123</v>
      </c>
      <c r="B109" s="48"/>
      <c r="C109" s="48"/>
      <c r="D109" s="48"/>
      <c r="E109" s="48"/>
      <c r="F109" s="1">
        <v>2372.04</v>
      </c>
      <c r="G109" s="1">
        <v>2372.04</v>
      </c>
      <c r="H109" s="1">
        <v>611.58</v>
      </c>
      <c r="I109" s="1">
        <v>543.67</v>
      </c>
      <c r="J109" s="1">
        <f t="shared" si="3"/>
        <v>88.89597436148989</v>
      </c>
      <c r="K109" s="11">
        <f t="shared" si="2"/>
        <v>22.91993389656161</v>
      </c>
    </row>
    <row r="110" spans="1:11" ht="12" customHeight="1" outlineLevel="2">
      <c r="A110" s="49" t="s">
        <v>58</v>
      </c>
      <c r="B110" s="49"/>
      <c r="C110" s="49"/>
      <c r="D110" s="49"/>
      <c r="E110" s="49"/>
      <c r="F110" s="1">
        <v>5856</v>
      </c>
      <c r="G110" s="1">
        <v>5856</v>
      </c>
      <c r="H110" s="1"/>
      <c r="I110" s="1"/>
      <c r="J110" s="1"/>
      <c r="K110" s="11">
        <f t="shared" si="2"/>
        <v>0</v>
      </c>
    </row>
    <row r="111" spans="1:11" ht="11.25" customHeight="1" outlineLevel="2">
      <c r="A111" s="49" t="s">
        <v>59</v>
      </c>
      <c r="B111" s="49"/>
      <c r="C111" s="49"/>
      <c r="D111" s="49"/>
      <c r="E111" s="49"/>
      <c r="F111" s="1">
        <v>500</v>
      </c>
      <c r="G111" s="1">
        <v>500</v>
      </c>
      <c r="H111" s="1">
        <v>126</v>
      </c>
      <c r="I111" s="1"/>
      <c r="J111" s="1">
        <f t="shared" si="3"/>
        <v>0</v>
      </c>
      <c r="K111" s="11">
        <f t="shared" si="2"/>
        <v>0</v>
      </c>
    </row>
    <row r="112" spans="1:11" ht="11.25" customHeight="1" outlineLevel="2">
      <c r="A112" s="48" t="s">
        <v>124</v>
      </c>
      <c r="B112" s="48"/>
      <c r="C112" s="48"/>
      <c r="D112" s="48"/>
      <c r="E112" s="48"/>
      <c r="F112" s="1">
        <v>500</v>
      </c>
      <c r="G112" s="1">
        <v>500</v>
      </c>
      <c r="H112" s="1">
        <v>126</v>
      </c>
      <c r="I112" s="1"/>
      <c r="J112" s="1">
        <f t="shared" si="3"/>
        <v>0</v>
      </c>
      <c r="K112" s="11">
        <f t="shared" si="2"/>
        <v>0</v>
      </c>
    </row>
    <row r="113" spans="1:11" ht="11.25" customHeight="1" outlineLevel="2">
      <c r="A113" s="28" t="s">
        <v>60</v>
      </c>
      <c r="B113" s="28"/>
      <c r="C113" s="28"/>
      <c r="D113" s="28"/>
      <c r="E113" s="28"/>
      <c r="F113" s="5"/>
      <c r="G113" s="5">
        <v>430</v>
      </c>
      <c r="H113" s="5">
        <v>230</v>
      </c>
      <c r="I113" s="5">
        <v>77</v>
      </c>
      <c r="J113" s="5">
        <f t="shared" si="3"/>
        <v>33.47826086956522</v>
      </c>
      <c r="K113" s="10">
        <f t="shared" si="2"/>
        <v>17.906976744186046</v>
      </c>
    </row>
    <row r="114" spans="1:11" ht="23.25" customHeight="1" outlineLevel="2">
      <c r="A114" s="49" t="s">
        <v>61</v>
      </c>
      <c r="B114" s="49"/>
      <c r="C114" s="49"/>
      <c r="D114" s="49"/>
      <c r="E114" s="49"/>
      <c r="F114" s="1"/>
      <c r="G114" s="1">
        <v>430</v>
      </c>
      <c r="H114" s="1">
        <v>230</v>
      </c>
      <c r="I114" s="1">
        <v>77</v>
      </c>
      <c r="J114" s="1">
        <f t="shared" si="3"/>
        <v>33.47826086956522</v>
      </c>
      <c r="K114" s="11">
        <f t="shared" si="2"/>
        <v>17.906976744186046</v>
      </c>
    </row>
    <row r="115" spans="1:11" s="8" customFormat="1" ht="25.5" customHeight="1" outlineLevel="2">
      <c r="A115" s="55" t="s">
        <v>133</v>
      </c>
      <c r="B115" s="56"/>
      <c r="C115" s="56"/>
      <c r="D115" s="56"/>
      <c r="E115" s="57"/>
      <c r="F115" s="6">
        <v>782850.7799999999</v>
      </c>
      <c r="G115" s="6">
        <v>800683.0399999999</v>
      </c>
      <c r="H115" s="6">
        <v>232956.70000000004</v>
      </c>
      <c r="I115" s="6">
        <v>171030.38</v>
      </c>
      <c r="J115" s="6">
        <f t="shared" si="3"/>
        <v>73.41724019957357</v>
      </c>
      <c r="K115" s="12">
        <f t="shared" si="2"/>
        <v>21.360559853996662</v>
      </c>
    </row>
    <row r="116" spans="1:11" ht="11.25" customHeight="1" outlineLevel="1">
      <c r="A116" s="32" t="s">
        <v>62</v>
      </c>
      <c r="B116" s="32"/>
      <c r="C116" s="32"/>
      <c r="D116" s="32"/>
      <c r="E116" s="32"/>
      <c r="F116" s="21">
        <v>12221.07</v>
      </c>
      <c r="G116" s="21">
        <f>G117+G120+G126+G130</f>
        <v>12267.869999999999</v>
      </c>
      <c r="H116" s="21">
        <f>H117+H120+H126+H130</f>
        <v>12267.869999999999</v>
      </c>
      <c r="I116" s="21">
        <f>I117+I120+I126+I130</f>
        <v>1498.9900000000002</v>
      </c>
      <c r="J116" s="22">
        <f aca="true" t="shared" si="5" ref="J116:J134">I116/H116*100</f>
        <v>12.218828533396591</v>
      </c>
      <c r="K116" s="13">
        <f aca="true" t="shared" si="6" ref="K116:K134">I116/G116*100</f>
        <v>12.218828533396591</v>
      </c>
    </row>
    <row r="117" spans="1:11" ht="11.25" customHeight="1" outlineLevel="2">
      <c r="A117" s="28" t="s">
        <v>1</v>
      </c>
      <c r="B117" s="28"/>
      <c r="C117" s="28"/>
      <c r="D117" s="28"/>
      <c r="E117" s="28"/>
      <c r="F117" s="5">
        <v>193</v>
      </c>
      <c r="G117" s="5">
        <f>G118+G119</f>
        <v>193</v>
      </c>
      <c r="H117" s="5">
        <f>H118+H119</f>
        <v>193</v>
      </c>
      <c r="I117" s="5">
        <f>I118+I119</f>
        <v>21.939999999999998</v>
      </c>
      <c r="J117" s="23">
        <f t="shared" si="5"/>
        <v>11.367875647668392</v>
      </c>
      <c r="K117" s="14">
        <f t="shared" si="6"/>
        <v>11.367875647668392</v>
      </c>
    </row>
    <row r="118" spans="1:11" ht="22.5" customHeight="1" outlineLevel="2">
      <c r="A118" s="29" t="s">
        <v>2</v>
      </c>
      <c r="B118" s="29"/>
      <c r="C118" s="29"/>
      <c r="D118" s="29"/>
      <c r="E118" s="29"/>
      <c r="F118" s="20">
        <v>70</v>
      </c>
      <c r="G118" s="20">
        <v>70</v>
      </c>
      <c r="H118" s="20">
        <v>70</v>
      </c>
      <c r="I118" s="20">
        <v>3.56</v>
      </c>
      <c r="J118" s="20">
        <f t="shared" si="5"/>
        <v>5.085714285714285</v>
      </c>
      <c r="K118" s="15">
        <f t="shared" si="6"/>
        <v>5.085714285714285</v>
      </c>
    </row>
    <row r="119" spans="1:11" ht="11.25" customHeight="1" outlineLevel="1">
      <c r="A119" s="29" t="s">
        <v>3</v>
      </c>
      <c r="B119" s="29"/>
      <c r="C119" s="29"/>
      <c r="D119" s="29"/>
      <c r="E119" s="29"/>
      <c r="F119" s="20">
        <v>123</v>
      </c>
      <c r="G119" s="20">
        <v>123</v>
      </c>
      <c r="H119" s="20">
        <v>123</v>
      </c>
      <c r="I119" s="20">
        <v>18.38</v>
      </c>
      <c r="J119" s="20">
        <f t="shared" si="5"/>
        <v>14.943089430894307</v>
      </c>
      <c r="K119" s="15">
        <f t="shared" si="6"/>
        <v>14.943089430894307</v>
      </c>
    </row>
    <row r="120" spans="1:11" ht="12" customHeight="1" outlineLevel="2">
      <c r="A120" s="28" t="s">
        <v>4</v>
      </c>
      <c r="B120" s="28"/>
      <c r="C120" s="28"/>
      <c r="D120" s="28"/>
      <c r="E120" s="28"/>
      <c r="F120" s="5">
        <v>7172.79</v>
      </c>
      <c r="G120" s="5">
        <f>G121+G122+G124+G125</f>
        <v>7179.59</v>
      </c>
      <c r="H120" s="5">
        <f>H121+H122+H124+H125</f>
        <v>7179.59</v>
      </c>
      <c r="I120" s="5">
        <f>I121+I122+I124+I125</f>
        <v>880.52</v>
      </c>
      <c r="J120" s="23">
        <f t="shared" si="5"/>
        <v>12.264210073277164</v>
      </c>
      <c r="K120" s="14">
        <f t="shared" si="6"/>
        <v>12.264210073277164</v>
      </c>
    </row>
    <row r="121" spans="1:11" ht="11.25" customHeight="1" outlineLevel="2">
      <c r="A121" s="29" t="s">
        <v>5</v>
      </c>
      <c r="B121" s="29"/>
      <c r="C121" s="29"/>
      <c r="D121" s="29"/>
      <c r="E121" s="29"/>
      <c r="F121" s="20">
        <v>5992.1</v>
      </c>
      <c r="G121" s="20">
        <v>5997.28</v>
      </c>
      <c r="H121" s="20">
        <v>5997.28</v>
      </c>
      <c r="I121" s="20">
        <v>685.63</v>
      </c>
      <c r="J121" s="20">
        <f t="shared" si="5"/>
        <v>11.432349331697036</v>
      </c>
      <c r="K121" s="15">
        <f t="shared" si="6"/>
        <v>11.432349331697036</v>
      </c>
    </row>
    <row r="122" spans="1:11" ht="11.25" customHeight="1" outlineLevel="1">
      <c r="A122" s="29" t="s">
        <v>6</v>
      </c>
      <c r="B122" s="29"/>
      <c r="C122" s="29"/>
      <c r="D122" s="29"/>
      <c r="E122" s="29"/>
      <c r="F122" s="20">
        <v>517.1</v>
      </c>
      <c r="G122" s="20">
        <v>518.72</v>
      </c>
      <c r="H122" s="20">
        <v>518.72</v>
      </c>
      <c r="I122" s="20">
        <f>I123</f>
        <v>17.4</v>
      </c>
      <c r="J122" s="20">
        <f t="shared" si="5"/>
        <v>3.3544108574953726</v>
      </c>
      <c r="K122" s="15">
        <f t="shared" si="6"/>
        <v>3.3544108574953726</v>
      </c>
    </row>
    <row r="123" spans="1:11" ht="20.25" customHeight="1" outlineLevel="2">
      <c r="A123" s="30" t="s">
        <v>79</v>
      </c>
      <c r="B123" s="30"/>
      <c r="C123" s="30"/>
      <c r="D123" s="30"/>
      <c r="E123" s="30"/>
      <c r="F123" s="20">
        <v>517.1</v>
      </c>
      <c r="G123" s="20">
        <v>518.72</v>
      </c>
      <c r="H123" s="20">
        <v>518.72</v>
      </c>
      <c r="I123" s="20">
        <v>17.4</v>
      </c>
      <c r="J123" s="20">
        <f t="shared" si="5"/>
        <v>3.3544108574953726</v>
      </c>
      <c r="K123" s="15">
        <f t="shared" si="6"/>
        <v>3.3544108574953726</v>
      </c>
    </row>
    <row r="124" spans="1:11" ht="21.75" customHeight="1" outlineLevel="2">
      <c r="A124" s="29" t="s">
        <v>8</v>
      </c>
      <c r="B124" s="29"/>
      <c r="C124" s="29"/>
      <c r="D124" s="29"/>
      <c r="E124" s="29"/>
      <c r="F124" s="20"/>
      <c r="G124" s="20"/>
      <c r="H124" s="20"/>
      <c r="I124" s="20"/>
      <c r="J124" s="20"/>
      <c r="K124" s="15"/>
    </row>
    <row r="125" spans="1:11" ht="11.25" customHeight="1" outlineLevel="2">
      <c r="A125" s="29" t="s">
        <v>9</v>
      </c>
      <c r="B125" s="29"/>
      <c r="C125" s="29"/>
      <c r="D125" s="29"/>
      <c r="E125" s="29"/>
      <c r="F125" s="20">
        <v>663.59</v>
      </c>
      <c r="G125" s="20">
        <v>663.59</v>
      </c>
      <c r="H125" s="20">
        <v>663.59</v>
      </c>
      <c r="I125" s="20">
        <v>177.49</v>
      </c>
      <c r="J125" s="20">
        <f t="shared" si="5"/>
        <v>26.74693711478473</v>
      </c>
      <c r="K125" s="15">
        <f t="shared" si="6"/>
        <v>26.74693711478473</v>
      </c>
    </row>
    <row r="126" spans="1:11" ht="11.25" customHeight="1" outlineLevel="1">
      <c r="A126" s="28" t="s">
        <v>34</v>
      </c>
      <c r="B126" s="28"/>
      <c r="C126" s="28"/>
      <c r="D126" s="28"/>
      <c r="E126" s="28"/>
      <c r="F126" s="5">
        <v>4151.28</v>
      </c>
      <c r="G126" s="5">
        <f>G127+G128+G129</f>
        <v>4151.28</v>
      </c>
      <c r="H126" s="5">
        <f>H127+H128+H129</f>
        <v>4151.28</v>
      </c>
      <c r="I126" s="5">
        <f>I127+I128+I129</f>
        <v>495.11</v>
      </c>
      <c r="J126" s="23">
        <f t="shared" si="5"/>
        <v>11.926682854444895</v>
      </c>
      <c r="K126" s="14">
        <f t="shared" si="6"/>
        <v>11.926682854444895</v>
      </c>
    </row>
    <row r="127" spans="1:11" ht="11.25" customHeight="1" outlineLevel="2">
      <c r="A127" s="29" t="s">
        <v>35</v>
      </c>
      <c r="B127" s="29"/>
      <c r="C127" s="29"/>
      <c r="D127" s="29"/>
      <c r="E127" s="29"/>
      <c r="F127" s="20">
        <v>22</v>
      </c>
      <c r="G127" s="20">
        <v>22</v>
      </c>
      <c r="H127" s="20">
        <v>22</v>
      </c>
      <c r="I127" s="20">
        <v>4.9</v>
      </c>
      <c r="J127" s="20">
        <f t="shared" si="5"/>
        <v>22.272727272727273</v>
      </c>
      <c r="K127" s="15">
        <f t="shared" si="6"/>
        <v>22.272727272727273</v>
      </c>
    </row>
    <row r="128" spans="1:11" ht="11.25" customHeight="1" outlineLevel="1">
      <c r="A128" s="29" t="s">
        <v>36</v>
      </c>
      <c r="B128" s="29"/>
      <c r="C128" s="29"/>
      <c r="D128" s="29"/>
      <c r="E128" s="29"/>
      <c r="F128" s="20">
        <v>9</v>
      </c>
      <c r="G128" s="20">
        <v>9</v>
      </c>
      <c r="H128" s="20">
        <v>9</v>
      </c>
      <c r="I128" s="20">
        <v>0.49</v>
      </c>
      <c r="J128" s="20">
        <f t="shared" si="5"/>
        <v>5.444444444444444</v>
      </c>
      <c r="K128" s="15">
        <f t="shared" si="6"/>
        <v>5.444444444444444</v>
      </c>
    </row>
    <row r="129" spans="1:11" ht="21.75" customHeight="1" outlineLevel="2">
      <c r="A129" s="29" t="s">
        <v>37</v>
      </c>
      <c r="B129" s="29"/>
      <c r="C129" s="29"/>
      <c r="D129" s="29"/>
      <c r="E129" s="29"/>
      <c r="F129" s="20">
        <v>4120.28</v>
      </c>
      <c r="G129" s="20">
        <v>4120.28</v>
      </c>
      <c r="H129" s="20">
        <v>4120.28</v>
      </c>
      <c r="I129" s="20">
        <v>489.72</v>
      </c>
      <c r="J129" s="20">
        <f t="shared" si="5"/>
        <v>11.885600007766465</v>
      </c>
      <c r="K129" s="15">
        <f t="shared" si="6"/>
        <v>11.885600007766465</v>
      </c>
    </row>
    <row r="130" spans="1:11" ht="11.25" customHeight="1" outlineLevel="2">
      <c r="A130" s="28" t="s">
        <v>39</v>
      </c>
      <c r="B130" s="28"/>
      <c r="C130" s="28"/>
      <c r="D130" s="28"/>
      <c r="E130" s="28"/>
      <c r="F130" s="5">
        <v>704</v>
      </c>
      <c r="G130" s="5">
        <f>G131+G133</f>
        <v>744</v>
      </c>
      <c r="H130" s="5">
        <f>H131+H133</f>
        <v>744</v>
      </c>
      <c r="I130" s="5">
        <f>I131+I133</f>
        <v>101.41999999999999</v>
      </c>
      <c r="J130" s="23">
        <f t="shared" si="5"/>
        <v>13.631720430107524</v>
      </c>
      <c r="K130" s="14">
        <f t="shared" si="6"/>
        <v>13.631720430107524</v>
      </c>
    </row>
    <row r="131" spans="1:11" ht="11.25" customHeight="1" outlineLevel="2">
      <c r="A131" s="29" t="s">
        <v>41</v>
      </c>
      <c r="B131" s="29"/>
      <c r="C131" s="29"/>
      <c r="D131" s="29"/>
      <c r="E131" s="29"/>
      <c r="F131" s="20">
        <v>640</v>
      </c>
      <c r="G131" s="20">
        <f>G132</f>
        <v>680</v>
      </c>
      <c r="H131" s="20">
        <f>H132</f>
        <v>680</v>
      </c>
      <c r="I131" s="20">
        <f>I132</f>
        <v>100.96</v>
      </c>
      <c r="J131" s="20">
        <f t="shared" si="5"/>
        <v>14.84705882352941</v>
      </c>
      <c r="K131" s="15">
        <f t="shared" si="6"/>
        <v>14.84705882352941</v>
      </c>
    </row>
    <row r="132" spans="1:11" ht="21" customHeight="1" outlineLevel="1">
      <c r="A132" s="30" t="s">
        <v>103</v>
      </c>
      <c r="B132" s="30"/>
      <c r="C132" s="30"/>
      <c r="D132" s="30"/>
      <c r="E132" s="30"/>
      <c r="F132" s="20">
        <v>640</v>
      </c>
      <c r="G132" s="20">
        <v>680</v>
      </c>
      <c r="H132" s="20">
        <v>680</v>
      </c>
      <c r="I132" s="20">
        <v>100.96</v>
      </c>
      <c r="J132" s="20">
        <f t="shared" si="5"/>
        <v>14.84705882352941</v>
      </c>
      <c r="K132" s="15">
        <f t="shared" si="6"/>
        <v>14.84705882352941</v>
      </c>
    </row>
    <row r="133" spans="1:11" ht="11.25" customHeight="1" outlineLevel="2">
      <c r="A133" s="29" t="s">
        <v>43</v>
      </c>
      <c r="B133" s="29"/>
      <c r="C133" s="29"/>
      <c r="D133" s="29"/>
      <c r="E133" s="29"/>
      <c r="F133" s="20">
        <v>64</v>
      </c>
      <c r="G133" s="20">
        <f>G134</f>
        <v>64</v>
      </c>
      <c r="H133" s="20">
        <f>H134</f>
        <v>64</v>
      </c>
      <c r="I133" s="20">
        <f>I134</f>
        <v>0.46</v>
      </c>
      <c r="J133" s="20">
        <f t="shared" si="5"/>
        <v>0.71875</v>
      </c>
      <c r="K133" s="15">
        <f t="shared" si="6"/>
        <v>0.71875</v>
      </c>
    </row>
    <row r="134" spans="1:11" ht="11.25" customHeight="1" outlineLevel="2">
      <c r="A134" s="30" t="s">
        <v>105</v>
      </c>
      <c r="B134" s="30"/>
      <c r="C134" s="30"/>
      <c r="D134" s="30"/>
      <c r="E134" s="30"/>
      <c r="F134" s="20">
        <v>64</v>
      </c>
      <c r="G134" s="20">
        <v>64</v>
      </c>
      <c r="H134" s="20">
        <v>64</v>
      </c>
      <c r="I134" s="20">
        <v>0.46</v>
      </c>
      <c r="J134" s="20">
        <f t="shared" si="5"/>
        <v>0.71875</v>
      </c>
      <c r="K134" s="15">
        <f t="shared" si="6"/>
        <v>0.71875</v>
      </c>
    </row>
    <row r="135" spans="1:11" ht="11.25" customHeight="1" outlineLevel="2">
      <c r="A135" s="32" t="s">
        <v>63</v>
      </c>
      <c r="B135" s="32"/>
      <c r="C135" s="32"/>
      <c r="D135" s="32"/>
      <c r="E135" s="32"/>
      <c r="F135" s="21">
        <f>F136+F145+F149+F152+F157</f>
        <v>0</v>
      </c>
      <c r="G135" s="21">
        <f>G136+G145+G149+G152+G157</f>
        <v>2368.91</v>
      </c>
      <c r="H135" s="21">
        <f>H136+H145+H149+H152+H157</f>
        <v>2368.91</v>
      </c>
      <c r="I135" s="21">
        <f>I136+I145+I149+I152+I157</f>
        <v>1434.37</v>
      </c>
      <c r="J135" s="22">
        <f>I135/H135*100</f>
        <v>60.54978872139507</v>
      </c>
      <c r="K135" s="13">
        <f>I135/G135*100</f>
        <v>60.54978872139507</v>
      </c>
    </row>
    <row r="136" spans="1:11" ht="11.25" customHeight="1" outlineLevel="1">
      <c r="A136" s="28" t="s">
        <v>4</v>
      </c>
      <c r="B136" s="28"/>
      <c r="C136" s="28"/>
      <c r="D136" s="28"/>
      <c r="E136" s="28"/>
      <c r="F136" s="5">
        <f>F137+F138+F140+F141+F143</f>
        <v>0</v>
      </c>
      <c r="G136" s="5">
        <f>G137+G138+G140+G141+G143</f>
        <v>1276.2999999999997</v>
      </c>
      <c r="H136" s="5">
        <f>H137+H138+H140+H141+H143</f>
        <v>1276.2999999999997</v>
      </c>
      <c r="I136" s="5">
        <f>I137+I138+I140+I141+I143</f>
        <v>1276.1799999999998</v>
      </c>
      <c r="J136" s="23">
        <f>I136/H136*100</f>
        <v>99.99059782182873</v>
      </c>
      <c r="K136" s="14">
        <f>I136/G136*100</f>
        <v>99.99059782182873</v>
      </c>
    </row>
    <row r="137" spans="1:11" ht="11.25" customHeight="1" outlineLevel="2">
      <c r="A137" s="29" t="s">
        <v>5</v>
      </c>
      <c r="B137" s="29"/>
      <c r="C137" s="29"/>
      <c r="D137" s="29"/>
      <c r="E137" s="29"/>
      <c r="F137" s="20"/>
      <c r="G137" s="20">
        <v>16.1</v>
      </c>
      <c r="H137" s="20">
        <v>16.1</v>
      </c>
      <c r="I137" s="20">
        <v>16.1</v>
      </c>
      <c r="J137" s="20">
        <f>I137/H137*100</f>
        <v>100</v>
      </c>
      <c r="K137" s="15">
        <f>I137/G137*100</f>
        <v>100</v>
      </c>
    </row>
    <row r="138" spans="1:11" ht="11.25" customHeight="1" outlineLevel="2">
      <c r="A138" s="29" t="s">
        <v>6</v>
      </c>
      <c r="B138" s="29"/>
      <c r="C138" s="29"/>
      <c r="D138" s="29"/>
      <c r="E138" s="29"/>
      <c r="F138" s="20"/>
      <c r="G138" s="20">
        <v>1254.25</v>
      </c>
      <c r="H138" s="20">
        <v>1254.25</v>
      </c>
      <c r="I138" s="20">
        <v>1254.13</v>
      </c>
      <c r="J138" s="20">
        <f aca="true" t="shared" si="7" ref="J138:J201">I138/H138*100</f>
        <v>99.99043252940005</v>
      </c>
      <c r="K138" s="15">
        <f aca="true" t="shared" si="8" ref="K138:K201">I138/G138*100</f>
        <v>99.99043252940005</v>
      </c>
    </row>
    <row r="139" spans="1:11" ht="18.75" customHeight="1" outlineLevel="2">
      <c r="A139" s="30" t="s">
        <v>79</v>
      </c>
      <c r="B139" s="30"/>
      <c r="C139" s="30"/>
      <c r="D139" s="30"/>
      <c r="E139" s="30"/>
      <c r="F139" s="20"/>
      <c r="G139" s="20">
        <v>1254.25</v>
      </c>
      <c r="H139" s="20">
        <v>1254.25</v>
      </c>
      <c r="I139" s="20">
        <v>1254.13</v>
      </c>
      <c r="J139" s="20">
        <f t="shared" si="7"/>
        <v>99.99043252940005</v>
      </c>
      <c r="K139" s="15">
        <f t="shared" si="8"/>
        <v>99.99043252940005</v>
      </c>
    </row>
    <row r="140" spans="1:11" ht="21.75" customHeight="1" outlineLevel="2">
      <c r="A140" s="29" t="s">
        <v>8</v>
      </c>
      <c r="B140" s="29"/>
      <c r="C140" s="29"/>
      <c r="D140" s="29"/>
      <c r="E140" s="29"/>
      <c r="F140" s="20"/>
      <c r="G140" s="20"/>
      <c r="H140" s="20"/>
      <c r="I140" s="20"/>
      <c r="J140" s="20"/>
      <c r="K140" s="15"/>
    </row>
    <row r="141" spans="1:11" ht="11.25" customHeight="1" outlineLevel="1">
      <c r="A141" s="29" t="s">
        <v>10</v>
      </c>
      <c r="B141" s="29"/>
      <c r="C141" s="29"/>
      <c r="D141" s="29"/>
      <c r="E141" s="29"/>
      <c r="F141" s="20"/>
      <c r="G141" s="20">
        <v>4.1</v>
      </c>
      <c r="H141" s="20">
        <v>4.1</v>
      </c>
      <c r="I141" s="20">
        <v>4.1</v>
      </c>
      <c r="J141" s="20">
        <f t="shared" si="7"/>
        <v>100</v>
      </c>
      <c r="K141" s="15">
        <f t="shared" si="8"/>
        <v>100</v>
      </c>
    </row>
    <row r="142" spans="1:11" ht="12" customHeight="1" outlineLevel="2">
      <c r="A142" s="30" t="s">
        <v>81</v>
      </c>
      <c r="B142" s="30"/>
      <c r="C142" s="30"/>
      <c r="D142" s="30"/>
      <c r="E142" s="30"/>
      <c r="F142" s="20"/>
      <c r="G142" s="20">
        <v>4.1</v>
      </c>
      <c r="H142" s="20">
        <v>4.1</v>
      </c>
      <c r="I142" s="20">
        <v>4.1</v>
      </c>
      <c r="J142" s="20">
        <f t="shared" si="7"/>
        <v>100</v>
      </c>
      <c r="K142" s="15">
        <f t="shared" si="8"/>
        <v>100</v>
      </c>
    </row>
    <row r="143" spans="1:11" ht="9.75" customHeight="1">
      <c r="A143" s="29" t="s">
        <v>11</v>
      </c>
      <c r="B143" s="29"/>
      <c r="C143" s="29"/>
      <c r="D143" s="29"/>
      <c r="E143" s="29"/>
      <c r="F143" s="20"/>
      <c r="G143" s="20">
        <v>1.85</v>
      </c>
      <c r="H143" s="20">
        <v>1.85</v>
      </c>
      <c r="I143" s="20">
        <v>1.85</v>
      </c>
      <c r="J143" s="20">
        <f t="shared" si="7"/>
        <v>100</v>
      </c>
      <c r="K143" s="15">
        <f t="shared" si="8"/>
        <v>100</v>
      </c>
    </row>
    <row r="144" spans="1:11" ht="21" customHeight="1">
      <c r="A144" s="30" t="s">
        <v>83</v>
      </c>
      <c r="B144" s="30"/>
      <c r="C144" s="30"/>
      <c r="D144" s="30"/>
      <c r="E144" s="30"/>
      <c r="F144" s="20"/>
      <c r="G144" s="20">
        <v>1.85</v>
      </c>
      <c r="H144" s="20">
        <v>1.85</v>
      </c>
      <c r="I144" s="20">
        <v>1.85</v>
      </c>
      <c r="J144" s="20">
        <f t="shared" si="7"/>
        <v>100</v>
      </c>
      <c r="K144" s="15">
        <f t="shared" si="8"/>
        <v>100</v>
      </c>
    </row>
    <row r="145" spans="1:11" ht="9.75">
      <c r="A145" s="28" t="s">
        <v>20</v>
      </c>
      <c r="B145" s="28"/>
      <c r="C145" s="28"/>
      <c r="D145" s="28"/>
      <c r="E145" s="28"/>
      <c r="F145" s="5"/>
      <c r="G145" s="23">
        <v>28.92</v>
      </c>
      <c r="H145" s="23">
        <v>28.92</v>
      </c>
      <c r="I145" s="5">
        <v>28.92</v>
      </c>
      <c r="J145" s="23">
        <f t="shared" si="7"/>
        <v>100</v>
      </c>
      <c r="K145" s="14">
        <f t="shared" si="8"/>
        <v>100</v>
      </c>
    </row>
    <row r="146" spans="1:11" ht="19.5" customHeight="1">
      <c r="A146" s="29" t="s">
        <v>24</v>
      </c>
      <c r="B146" s="29"/>
      <c r="C146" s="29"/>
      <c r="D146" s="29"/>
      <c r="E146" s="29"/>
      <c r="F146" s="20"/>
      <c r="G146" s="20">
        <v>28.92</v>
      </c>
      <c r="H146" s="20">
        <v>28.92</v>
      </c>
      <c r="I146" s="20">
        <v>28.92</v>
      </c>
      <c r="J146" s="20">
        <f t="shared" si="7"/>
        <v>100</v>
      </c>
      <c r="K146" s="15">
        <f t="shared" si="8"/>
        <v>100</v>
      </c>
    </row>
    <row r="147" spans="1:11" ht="9.75">
      <c r="A147" s="30" t="s">
        <v>91</v>
      </c>
      <c r="B147" s="30"/>
      <c r="C147" s="30"/>
      <c r="D147" s="30"/>
      <c r="E147" s="30"/>
      <c r="F147" s="20"/>
      <c r="G147" s="20">
        <v>28.92</v>
      </c>
      <c r="H147" s="20">
        <v>28.92</v>
      </c>
      <c r="I147" s="20">
        <v>28.92</v>
      </c>
      <c r="J147" s="20">
        <f t="shared" si="7"/>
        <v>100</v>
      </c>
      <c r="K147" s="15">
        <f t="shared" si="8"/>
        <v>100</v>
      </c>
    </row>
    <row r="148" spans="1:11" ht="33" customHeight="1">
      <c r="A148" s="29" t="s">
        <v>28</v>
      </c>
      <c r="B148" s="29"/>
      <c r="C148" s="29"/>
      <c r="D148" s="29"/>
      <c r="E148" s="29"/>
      <c r="F148" s="20"/>
      <c r="G148" s="20"/>
      <c r="H148" s="20"/>
      <c r="I148" s="20"/>
      <c r="J148" s="20"/>
      <c r="K148" s="15"/>
    </row>
    <row r="149" spans="1:11" ht="9.75">
      <c r="A149" s="28" t="s">
        <v>34</v>
      </c>
      <c r="B149" s="28"/>
      <c r="C149" s="28"/>
      <c r="D149" s="28"/>
      <c r="E149" s="28"/>
      <c r="F149" s="5"/>
      <c r="G149" s="5">
        <f>+G150+G151</f>
        <v>23.69</v>
      </c>
      <c r="H149" s="5">
        <f>+H150+H151</f>
        <v>23.69</v>
      </c>
      <c r="I149" s="5"/>
      <c r="J149" s="23">
        <f t="shared" si="7"/>
        <v>0</v>
      </c>
      <c r="K149" s="14">
        <f t="shared" si="8"/>
        <v>0</v>
      </c>
    </row>
    <row r="150" spans="1:11" ht="9.75">
      <c r="A150" s="29" t="s">
        <v>35</v>
      </c>
      <c r="B150" s="29"/>
      <c r="C150" s="29"/>
      <c r="D150" s="29"/>
      <c r="E150" s="29"/>
      <c r="F150" s="20"/>
      <c r="G150" s="20">
        <v>4.69</v>
      </c>
      <c r="H150" s="20">
        <v>4.69</v>
      </c>
      <c r="I150" s="20"/>
      <c r="J150" s="20">
        <f t="shared" si="7"/>
        <v>0</v>
      </c>
      <c r="K150" s="15">
        <f t="shared" si="8"/>
        <v>0</v>
      </c>
    </row>
    <row r="151" spans="1:11" ht="19.5" customHeight="1">
      <c r="A151" s="29" t="s">
        <v>37</v>
      </c>
      <c r="B151" s="29"/>
      <c r="C151" s="29"/>
      <c r="D151" s="29"/>
      <c r="E151" s="29"/>
      <c r="F151" s="20"/>
      <c r="G151" s="20">
        <v>19</v>
      </c>
      <c r="H151" s="20">
        <v>19</v>
      </c>
      <c r="I151" s="20"/>
      <c r="J151" s="20">
        <f t="shared" si="7"/>
        <v>0</v>
      </c>
      <c r="K151" s="15">
        <f t="shared" si="8"/>
        <v>0</v>
      </c>
    </row>
    <row r="152" spans="1:11" ht="9.75">
      <c r="A152" s="28" t="s">
        <v>39</v>
      </c>
      <c r="B152" s="28"/>
      <c r="C152" s="28"/>
      <c r="D152" s="28"/>
      <c r="E152" s="28"/>
      <c r="F152" s="5"/>
      <c r="G152" s="5"/>
      <c r="H152" s="5"/>
      <c r="I152" s="5"/>
      <c r="J152" s="23"/>
      <c r="K152" s="14"/>
    </row>
    <row r="153" spans="1:11" ht="9.75">
      <c r="A153" s="29" t="s">
        <v>41</v>
      </c>
      <c r="B153" s="29"/>
      <c r="C153" s="29"/>
      <c r="D153" s="29"/>
      <c r="E153" s="29"/>
      <c r="F153" s="20"/>
      <c r="G153" s="20"/>
      <c r="H153" s="20"/>
      <c r="I153" s="20"/>
      <c r="J153" s="20"/>
      <c r="K153" s="15"/>
    </row>
    <row r="154" spans="1:11" ht="20.25" customHeight="1">
      <c r="A154" s="30" t="s">
        <v>103</v>
      </c>
      <c r="B154" s="30"/>
      <c r="C154" s="30"/>
      <c r="D154" s="30"/>
      <c r="E154" s="30"/>
      <c r="F154" s="20"/>
      <c r="G154" s="20"/>
      <c r="H154" s="20"/>
      <c r="I154" s="20"/>
      <c r="J154" s="20"/>
      <c r="K154" s="15"/>
    </row>
    <row r="155" spans="1:11" ht="9.75">
      <c r="A155" s="29" t="s">
        <v>43</v>
      </c>
      <c r="B155" s="29"/>
      <c r="C155" s="29"/>
      <c r="D155" s="29"/>
      <c r="E155" s="29"/>
      <c r="F155" s="20"/>
      <c r="G155" s="20"/>
      <c r="H155" s="20"/>
      <c r="I155" s="20"/>
      <c r="J155" s="20"/>
      <c r="K155" s="15"/>
    </row>
    <row r="156" spans="1:11" ht="9.75">
      <c r="A156" s="30" t="s">
        <v>105</v>
      </c>
      <c r="B156" s="30"/>
      <c r="C156" s="30"/>
      <c r="D156" s="30"/>
      <c r="E156" s="30"/>
      <c r="F156" s="20"/>
      <c r="G156" s="20"/>
      <c r="H156" s="20"/>
      <c r="I156" s="20"/>
      <c r="J156" s="20"/>
      <c r="K156" s="15"/>
    </row>
    <row r="157" spans="1:11" ht="9.75">
      <c r="A157" s="28" t="s">
        <v>44</v>
      </c>
      <c r="B157" s="28"/>
      <c r="C157" s="28"/>
      <c r="D157" s="28"/>
      <c r="E157" s="28"/>
      <c r="F157" s="5"/>
      <c r="G157" s="23">
        <f>G158</f>
        <v>1040</v>
      </c>
      <c r="H157" s="23">
        <f>H158</f>
        <v>1040</v>
      </c>
      <c r="I157" s="5">
        <v>129.27</v>
      </c>
      <c r="J157" s="23">
        <f t="shared" si="7"/>
        <v>12.429807692307692</v>
      </c>
      <c r="K157" s="14">
        <f t="shared" si="8"/>
        <v>12.429807692307692</v>
      </c>
    </row>
    <row r="158" spans="1:11" ht="21" customHeight="1">
      <c r="A158" s="29" t="s">
        <v>45</v>
      </c>
      <c r="B158" s="29"/>
      <c r="C158" s="29"/>
      <c r="D158" s="29"/>
      <c r="E158" s="29"/>
      <c r="F158" s="20"/>
      <c r="G158" s="20">
        <f>G159+G160</f>
        <v>1040</v>
      </c>
      <c r="H158" s="20">
        <f>H159+H160</f>
        <v>1040</v>
      </c>
      <c r="I158" s="20">
        <v>129.27</v>
      </c>
      <c r="J158" s="20">
        <f t="shared" si="7"/>
        <v>12.429807692307692</v>
      </c>
      <c r="K158" s="15">
        <f t="shared" si="8"/>
        <v>12.429807692307692</v>
      </c>
    </row>
    <row r="159" spans="1:11" ht="9.75">
      <c r="A159" s="30" t="s">
        <v>125</v>
      </c>
      <c r="B159" s="30"/>
      <c r="C159" s="30"/>
      <c r="D159" s="30"/>
      <c r="E159" s="30"/>
      <c r="F159" s="20"/>
      <c r="G159" s="20">
        <v>540</v>
      </c>
      <c r="H159" s="20">
        <v>540</v>
      </c>
      <c r="I159" s="20">
        <v>129.27</v>
      </c>
      <c r="J159" s="20">
        <f t="shared" si="7"/>
        <v>23.93888888888889</v>
      </c>
      <c r="K159" s="15">
        <f t="shared" si="8"/>
        <v>23.93888888888889</v>
      </c>
    </row>
    <row r="160" spans="1:11" ht="9.75">
      <c r="A160" s="30" t="s">
        <v>126</v>
      </c>
      <c r="B160" s="30"/>
      <c r="C160" s="30"/>
      <c r="D160" s="30"/>
      <c r="E160" s="30"/>
      <c r="F160" s="20"/>
      <c r="G160" s="20">
        <v>500</v>
      </c>
      <c r="H160" s="20">
        <v>500</v>
      </c>
      <c r="I160" s="20"/>
      <c r="J160" s="20">
        <f t="shared" si="7"/>
        <v>0</v>
      </c>
      <c r="K160" s="15">
        <f t="shared" si="8"/>
        <v>0</v>
      </c>
    </row>
    <row r="161" spans="1:11" ht="9.75">
      <c r="A161" s="32" t="s">
        <v>64</v>
      </c>
      <c r="B161" s="32"/>
      <c r="C161" s="32"/>
      <c r="D161" s="32"/>
      <c r="E161" s="32"/>
      <c r="F161" s="21">
        <f>F162+F165+F176+F180+F186+F192+F195+F202+F212+F221</f>
        <v>80025.75</v>
      </c>
      <c r="G161" s="21">
        <f>G162+G165+G176+G180+G186+G192+G195+G202+G212+G221</f>
        <v>94029.82</v>
      </c>
      <c r="H161" s="21">
        <f>H162+H165+H176+H180+H186+H192+H195+H202+H212+H221</f>
        <v>39981.630000000005</v>
      </c>
      <c r="I161" s="21">
        <f>I162+I165+I176+I180+I186+I192+I195+I202+I212+I221</f>
        <v>2201.43</v>
      </c>
      <c r="J161" s="22">
        <f t="shared" si="7"/>
        <v>5.506103678114173</v>
      </c>
      <c r="K161" s="13">
        <f t="shared" si="8"/>
        <v>2.341204098869911</v>
      </c>
    </row>
    <row r="162" spans="1:11" ht="9.75">
      <c r="A162" s="28" t="s">
        <v>1</v>
      </c>
      <c r="B162" s="28"/>
      <c r="C162" s="28"/>
      <c r="D162" s="28"/>
      <c r="E162" s="28"/>
      <c r="F162" s="5">
        <f>F163+F164</f>
        <v>1039</v>
      </c>
      <c r="G162" s="5">
        <f>G163+G164</f>
        <v>886.28</v>
      </c>
      <c r="H162" s="5">
        <f>H163+H164</f>
        <v>831.28</v>
      </c>
      <c r="I162" s="24">
        <f>I163+I164</f>
        <v>0</v>
      </c>
      <c r="J162" s="24">
        <f t="shared" si="7"/>
        <v>0</v>
      </c>
      <c r="K162" s="16">
        <f t="shared" si="8"/>
        <v>0</v>
      </c>
    </row>
    <row r="163" spans="1:11" ht="21" customHeight="1">
      <c r="A163" s="29" t="s">
        <v>2</v>
      </c>
      <c r="B163" s="29"/>
      <c r="C163" s="29"/>
      <c r="D163" s="29"/>
      <c r="E163" s="29"/>
      <c r="F163" s="20">
        <v>1039</v>
      </c>
      <c r="G163" s="20">
        <v>862.29</v>
      </c>
      <c r="H163" s="20">
        <v>807.29</v>
      </c>
      <c r="I163" s="20"/>
      <c r="J163" s="20">
        <f t="shared" si="7"/>
        <v>0</v>
      </c>
      <c r="K163" s="15">
        <f t="shared" si="8"/>
        <v>0</v>
      </c>
    </row>
    <row r="164" spans="1:11" ht="9.75">
      <c r="A164" s="29" t="s">
        <v>3</v>
      </c>
      <c r="B164" s="29"/>
      <c r="C164" s="29"/>
      <c r="D164" s="29"/>
      <c r="E164" s="29"/>
      <c r="F164" s="20"/>
      <c r="G164" s="20">
        <v>23.99</v>
      </c>
      <c r="H164" s="20">
        <v>23.99</v>
      </c>
      <c r="I164" s="20"/>
      <c r="J164" s="20">
        <f t="shared" si="7"/>
        <v>0</v>
      </c>
      <c r="K164" s="15">
        <f t="shared" si="8"/>
        <v>0</v>
      </c>
    </row>
    <row r="165" spans="1:11" ht="9.75">
      <c r="A165" s="28" t="s">
        <v>4</v>
      </c>
      <c r="B165" s="28"/>
      <c r="C165" s="28"/>
      <c r="D165" s="28"/>
      <c r="E165" s="28"/>
      <c r="F165" s="5">
        <f>F166+F167+F169+F170+F171+F173+F175</f>
        <v>4670.400000000001</v>
      </c>
      <c r="G165" s="5">
        <f>G166+G167+G169+G170+G171+G173+G175</f>
        <v>5956.31</v>
      </c>
      <c r="H165" s="5">
        <f>H166+H167+H169+H170+H171+H173+H175</f>
        <v>1583.76</v>
      </c>
      <c r="I165" s="5">
        <f>I166+I167+I169+I170+I171+I173+I175</f>
        <v>157.49</v>
      </c>
      <c r="J165" s="24">
        <f t="shared" si="7"/>
        <v>9.944057180380867</v>
      </c>
      <c r="K165" s="16">
        <f t="shared" si="8"/>
        <v>2.644086691256835</v>
      </c>
    </row>
    <row r="166" spans="1:11" ht="9.75">
      <c r="A166" s="29" t="s">
        <v>5</v>
      </c>
      <c r="B166" s="29"/>
      <c r="C166" s="29"/>
      <c r="D166" s="29"/>
      <c r="E166" s="29"/>
      <c r="F166" s="20">
        <v>415.5</v>
      </c>
      <c r="G166" s="20">
        <v>614.8</v>
      </c>
      <c r="H166" s="20">
        <v>251</v>
      </c>
      <c r="I166" s="20">
        <v>100</v>
      </c>
      <c r="J166" s="20">
        <f t="shared" si="7"/>
        <v>39.8406374501992</v>
      </c>
      <c r="K166" s="15">
        <f t="shared" si="8"/>
        <v>16.265452179570595</v>
      </c>
    </row>
    <row r="167" spans="1:11" ht="9.75">
      <c r="A167" s="29" t="s">
        <v>6</v>
      </c>
      <c r="B167" s="29"/>
      <c r="C167" s="29"/>
      <c r="D167" s="29"/>
      <c r="E167" s="29"/>
      <c r="F167" s="20">
        <f>F168</f>
        <v>3749.8</v>
      </c>
      <c r="G167" s="20">
        <f>G168</f>
        <v>4788.25</v>
      </c>
      <c r="H167" s="20">
        <f>H168</f>
        <v>1171</v>
      </c>
      <c r="I167" s="20">
        <f>I168</f>
        <v>9.33</v>
      </c>
      <c r="J167" s="20">
        <f t="shared" si="7"/>
        <v>0.7967549103330487</v>
      </c>
      <c r="K167" s="15">
        <f t="shared" si="8"/>
        <v>0.1948519814128335</v>
      </c>
    </row>
    <row r="168" spans="1:11" ht="20.25" customHeight="1">
      <c r="A168" s="30" t="s">
        <v>79</v>
      </c>
      <c r="B168" s="30"/>
      <c r="C168" s="30"/>
      <c r="D168" s="30"/>
      <c r="E168" s="30"/>
      <c r="F168" s="20">
        <v>3749.8</v>
      </c>
      <c r="G168" s="20">
        <v>4788.25</v>
      </c>
      <c r="H168" s="20">
        <v>1171</v>
      </c>
      <c r="I168" s="20">
        <v>9.33</v>
      </c>
      <c r="J168" s="20">
        <f t="shared" si="7"/>
        <v>0.7967549103330487</v>
      </c>
      <c r="K168" s="15">
        <f t="shared" si="8"/>
        <v>0.1948519814128335</v>
      </c>
    </row>
    <row r="169" spans="1:11" ht="21" customHeight="1">
      <c r="A169" s="29" t="s">
        <v>8</v>
      </c>
      <c r="B169" s="29"/>
      <c r="C169" s="29"/>
      <c r="D169" s="29"/>
      <c r="E169" s="29"/>
      <c r="F169" s="20">
        <v>62</v>
      </c>
      <c r="G169" s="20">
        <v>62</v>
      </c>
      <c r="H169" s="20">
        <v>32</v>
      </c>
      <c r="I169" s="20"/>
      <c r="J169" s="20">
        <f t="shared" si="7"/>
        <v>0</v>
      </c>
      <c r="K169" s="15">
        <f t="shared" si="8"/>
        <v>0</v>
      </c>
    </row>
    <row r="170" spans="1:11" ht="9.75">
      <c r="A170" s="29" t="s">
        <v>9</v>
      </c>
      <c r="B170" s="29"/>
      <c r="C170" s="29"/>
      <c r="D170" s="29"/>
      <c r="E170" s="29"/>
      <c r="F170" s="20">
        <v>50</v>
      </c>
      <c r="G170" s="20">
        <v>50</v>
      </c>
      <c r="H170" s="20">
        <v>35</v>
      </c>
      <c r="I170" s="20"/>
      <c r="J170" s="20">
        <f t="shared" si="7"/>
        <v>0</v>
      </c>
      <c r="K170" s="15">
        <f t="shared" si="8"/>
        <v>0</v>
      </c>
    </row>
    <row r="171" spans="1:11" ht="9.75">
      <c r="A171" s="29" t="s">
        <v>10</v>
      </c>
      <c r="B171" s="29"/>
      <c r="C171" s="29"/>
      <c r="D171" s="29"/>
      <c r="E171" s="29"/>
      <c r="F171" s="20">
        <f>F172</f>
        <v>15</v>
      </c>
      <c r="G171" s="20">
        <f>G172</f>
        <v>15</v>
      </c>
      <c r="H171" s="20">
        <f>H172</f>
        <v>15</v>
      </c>
      <c r="I171" s="20">
        <f>I172</f>
        <v>0</v>
      </c>
      <c r="J171" s="20">
        <f t="shared" si="7"/>
        <v>0</v>
      </c>
      <c r="K171" s="15">
        <f t="shared" si="8"/>
        <v>0</v>
      </c>
    </row>
    <row r="172" spans="1:11" ht="9.75">
      <c r="A172" s="30" t="s">
        <v>81</v>
      </c>
      <c r="B172" s="30"/>
      <c r="C172" s="30"/>
      <c r="D172" s="30"/>
      <c r="E172" s="30"/>
      <c r="F172" s="20">
        <v>15</v>
      </c>
      <c r="G172" s="20">
        <v>15</v>
      </c>
      <c r="H172" s="20">
        <v>15</v>
      </c>
      <c r="I172" s="20"/>
      <c r="J172" s="20">
        <f t="shared" si="7"/>
        <v>0</v>
      </c>
      <c r="K172" s="15">
        <f t="shared" si="8"/>
        <v>0</v>
      </c>
    </row>
    <row r="173" spans="1:11" ht="9.75">
      <c r="A173" s="29" t="s">
        <v>11</v>
      </c>
      <c r="B173" s="29"/>
      <c r="C173" s="29"/>
      <c r="D173" s="29"/>
      <c r="E173" s="29"/>
      <c r="F173" s="20">
        <f>F174</f>
        <v>0</v>
      </c>
      <c r="G173" s="20">
        <f>G174</f>
        <v>48.16</v>
      </c>
      <c r="H173" s="20">
        <f>H174</f>
        <v>48.16</v>
      </c>
      <c r="I173" s="20">
        <f>I174</f>
        <v>48.16</v>
      </c>
      <c r="J173" s="20">
        <f t="shared" si="7"/>
        <v>100</v>
      </c>
      <c r="K173" s="15">
        <f t="shared" si="8"/>
        <v>100</v>
      </c>
    </row>
    <row r="174" spans="1:11" ht="21" customHeight="1">
      <c r="A174" s="30" t="s">
        <v>83</v>
      </c>
      <c r="B174" s="30"/>
      <c r="C174" s="30"/>
      <c r="D174" s="30"/>
      <c r="E174" s="30"/>
      <c r="F174" s="20"/>
      <c r="G174" s="20">
        <v>48.16</v>
      </c>
      <c r="H174" s="20">
        <v>48.16</v>
      </c>
      <c r="I174" s="20">
        <v>48.16</v>
      </c>
      <c r="J174" s="20">
        <f t="shared" si="7"/>
        <v>100</v>
      </c>
      <c r="K174" s="15">
        <f t="shared" si="8"/>
        <v>100</v>
      </c>
    </row>
    <row r="175" spans="1:11" ht="30" customHeight="1">
      <c r="A175" s="29" t="s">
        <v>13</v>
      </c>
      <c r="B175" s="29"/>
      <c r="C175" s="29"/>
      <c r="D175" s="29"/>
      <c r="E175" s="29"/>
      <c r="F175" s="20">
        <v>378.1</v>
      </c>
      <c r="G175" s="20">
        <v>378.1</v>
      </c>
      <c r="H175" s="20">
        <v>31.6</v>
      </c>
      <c r="I175" s="20"/>
      <c r="J175" s="20">
        <f t="shared" si="7"/>
        <v>0</v>
      </c>
      <c r="K175" s="15">
        <f t="shared" si="8"/>
        <v>0</v>
      </c>
    </row>
    <row r="176" spans="1:11" ht="9.75">
      <c r="A176" s="28" t="s">
        <v>15</v>
      </c>
      <c r="B176" s="28"/>
      <c r="C176" s="28"/>
      <c r="D176" s="28"/>
      <c r="E176" s="28"/>
      <c r="F176" s="5">
        <f>F177+F178</f>
        <v>8440.07</v>
      </c>
      <c r="G176" s="5">
        <f>G177+G178</f>
        <v>9878.85</v>
      </c>
      <c r="H176" s="5">
        <f>H177+H178</f>
        <v>4318.78</v>
      </c>
      <c r="I176" s="5">
        <f>I177+I178</f>
        <v>762.27</v>
      </c>
      <c r="J176" s="24">
        <f t="shared" si="7"/>
        <v>17.650123414482792</v>
      </c>
      <c r="K176" s="16">
        <f t="shared" si="8"/>
        <v>7.716181539349215</v>
      </c>
    </row>
    <row r="177" spans="1:11" ht="9.75">
      <c r="A177" s="29" t="s">
        <v>16</v>
      </c>
      <c r="B177" s="29"/>
      <c r="C177" s="29"/>
      <c r="D177" s="29"/>
      <c r="E177" s="29"/>
      <c r="F177" s="20"/>
      <c r="G177" s="20">
        <v>688.78</v>
      </c>
      <c r="H177" s="20">
        <v>688.78</v>
      </c>
      <c r="I177" s="20">
        <v>463.71</v>
      </c>
      <c r="J177" s="20">
        <f t="shared" si="7"/>
        <v>67.32338337350097</v>
      </c>
      <c r="K177" s="15">
        <f t="shared" si="8"/>
        <v>67.32338337350097</v>
      </c>
    </row>
    <row r="178" spans="1:11" ht="9.75">
      <c r="A178" s="29" t="s">
        <v>19</v>
      </c>
      <c r="B178" s="29"/>
      <c r="C178" s="29"/>
      <c r="D178" s="29"/>
      <c r="E178" s="29"/>
      <c r="F178" s="20">
        <f>F179</f>
        <v>8440.07</v>
      </c>
      <c r="G178" s="20">
        <f>G179</f>
        <v>9190.07</v>
      </c>
      <c r="H178" s="20">
        <f>H179</f>
        <v>3630</v>
      </c>
      <c r="I178" s="20">
        <f>I179</f>
        <v>298.56</v>
      </c>
      <c r="J178" s="20">
        <f t="shared" si="7"/>
        <v>8.224793388429752</v>
      </c>
      <c r="K178" s="15">
        <f t="shared" si="8"/>
        <v>3.2487238943773007</v>
      </c>
    </row>
    <row r="179" spans="1:11" ht="9.75">
      <c r="A179" s="30" t="s">
        <v>86</v>
      </c>
      <c r="B179" s="30"/>
      <c r="C179" s="30"/>
      <c r="D179" s="30"/>
      <c r="E179" s="30"/>
      <c r="F179" s="20">
        <v>8440.07</v>
      </c>
      <c r="G179" s="20">
        <v>9190.07</v>
      </c>
      <c r="H179" s="20">
        <v>3630</v>
      </c>
      <c r="I179" s="20">
        <v>298.56</v>
      </c>
      <c r="J179" s="20">
        <f t="shared" si="7"/>
        <v>8.224793388429752</v>
      </c>
      <c r="K179" s="15">
        <f t="shared" si="8"/>
        <v>3.2487238943773007</v>
      </c>
    </row>
    <row r="180" spans="1:11" ht="9.75">
      <c r="A180" s="28" t="s">
        <v>20</v>
      </c>
      <c r="B180" s="28"/>
      <c r="C180" s="28"/>
      <c r="D180" s="28"/>
      <c r="E180" s="28"/>
      <c r="F180" s="5">
        <f>F181+F184</f>
        <v>85</v>
      </c>
      <c r="G180" s="5">
        <f>G181+G184</f>
        <v>85</v>
      </c>
      <c r="H180" s="5">
        <f>H181+H184</f>
        <v>85</v>
      </c>
      <c r="I180" s="5">
        <f>I181+I184</f>
        <v>30</v>
      </c>
      <c r="J180" s="24">
        <f t="shared" si="7"/>
        <v>35.294117647058826</v>
      </c>
      <c r="K180" s="16">
        <f t="shared" si="8"/>
        <v>35.294117647058826</v>
      </c>
    </row>
    <row r="181" spans="1:11" ht="29.25" customHeight="1">
      <c r="A181" s="29" t="s">
        <v>24</v>
      </c>
      <c r="B181" s="29"/>
      <c r="C181" s="29"/>
      <c r="D181" s="29"/>
      <c r="E181" s="29"/>
      <c r="F181" s="20">
        <f>F182+F183</f>
        <v>35</v>
      </c>
      <c r="G181" s="20">
        <f>G182+G183</f>
        <v>35</v>
      </c>
      <c r="H181" s="20">
        <f>H182+H183</f>
        <v>35</v>
      </c>
      <c r="I181" s="20">
        <f>I182+I183</f>
        <v>0</v>
      </c>
      <c r="J181" s="20">
        <f t="shared" si="7"/>
        <v>0</v>
      </c>
      <c r="K181" s="15">
        <f t="shared" si="8"/>
        <v>0</v>
      </c>
    </row>
    <row r="182" spans="1:11" ht="9.75">
      <c r="A182" s="30" t="s">
        <v>91</v>
      </c>
      <c r="B182" s="30"/>
      <c r="C182" s="30"/>
      <c r="D182" s="30"/>
      <c r="E182" s="30"/>
      <c r="F182" s="20">
        <v>20</v>
      </c>
      <c r="G182" s="20">
        <v>20</v>
      </c>
      <c r="H182" s="20">
        <v>20</v>
      </c>
      <c r="I182" s="20"/>
      <c r="J182" s="20">
        <f t="shared" si="7"/>
        <v>0</v>
      </c>
      <c r="K182" s="15">
        <f t="shared" si="8"/>
        <v>0</v>
      </c>
    </row>
    <row r="183" spans="1:11" ht="21" customHeight="1">
      <c r="A183" s="30" t="s">
        <v>92</v>
      </c>
      <c r="B183" s="30"/>
      <c r="C183" s="30"/>
      <c r="D183" s="30"/>
      <c r="E183" s="30"/>
      <c r="F183" s="20">
        <v>15</v>
      </c>
      <c r="G183" s="20">
        <v>15</v>
      </c>
      <c r="H183" s="20">
        <v>15</v>
      </c>
      <c r="I183" s="20"/>
      <c r="J183" s="20">
        <f t="shared" si="7"/>
        <v>0</v>
      </c>
      <c r="K183" s="15">
        <f t="shared" si="8"/>
        <v>0</v>
      </c>
    </row>
    <row r="184" spans="1:11" ht="9.75">
      <c r="A184" s="29" t="s">
        <v>25</v>
      </c>
      <c r="B184" s="29"/>
      <c r="C184" s="29"/>
      <c r="D184" s="29"/>
      <c r="E184" s="29"/>
      <c r="F184" s="20">
        <f>F185</f>
        <v>50</v>
      </c>
      <c r="G184" s="20">
        <f>G185</f>
        <v>50</v>
      </c>
      <c r="H184" s="20">
        <f>H185</f>
        <v>50</v>
      </c>
      <c r="I184" s="20">
        <f>I185</f>
        <v>30</v>
      </c>
      <c r="J184" s="20">
        <f t="shared" si="7"/>
        <v>60</v>
      </c>
      <c r="K184" s="15">
        <f t="shared" si="8"/>
        <v>60</v>
      </c>
    </row>
    <row r="185" spans="1:11" ht="14.25" customHeight="1">
      <c r="A185" s="30" t="s">
        <v>93</v>
      </c>
      <c r="B185" s="30"/>
      <c r="C185" s="30"/>
      <c r="D185" s="30"/>
      <c r="E185" s="30"/>
      <c r="F185" s="20">
        <v>50</v>
      </c>
      <c r="G185" s="20">
        <v>50</v>
      </c>
      <c r="H185" s="20">
        <v>50</v>
      </c>
      <c r="I185" s="20">
        <v>30</v>
      </c>
      <c r="J185" s="20">
        <f t="shared" si="7"/>
        <v>60</v>
      </c>
      <c r="K185" s="15">
        <f t="shared" si="8"/>
        <v>60</v>
      </c>
    </row>
    <row r="186" spans="1:11" ht="9.75">
      <c r="A186" s="28" t="s">
        <v>34</v>
      </c>
      <c r="B186" s="28"/>
      <c r="C186" s="28"/>
      <c r="D186" s="28"/>
      <c r="E186" s="28"/>
      <c r="F186" s="5">
        <f>F187+F188+F189</f>
        <v>1715</v>
      </c>
      <c r="G186" s="5">
        <f>G187+G188+G189</f>
        <v>1722</v>
      </c>
      <c r="H186" s="5">
        <f>H187+H188+H189</f>
        <v>972</v>
      </c>
      <c r="I186" s="5">
        <f>I187+I188+I189</f>
        <v>0</v>
      </c>
      <c r="J186" s="24">
        <f t="shared" si="7"/>
        <v>0</v>
      </c>
      <c r="K186" s="16">
        <f t="shared" si="8"/>
        <v>0</v>
      </c>
    </row>
    <row r="187" spans="1:11" ht="9.75">
      <c r="A187" s="29" t="s">
        <v>35</v>
      </c>
      <c r="B187" s="29"/>
      <c r="C187" s="29"/>
      <c r="D187" s="29"/>
      <c r="E187" s="29"/>
      <c r="F187" s="20">
        <v>200</v>
      </c>
      <c r="G187" s="20">
        <v>200</v>
      </c>
      <c r="H187" s="20">
        <v>50</v>
      </c>
      <c r="I187" s="20"/>
      <c r="J187" s="20">
        <f t="shared" si="7"/>
        <v>0</v>
      </c>
      <c r="K187" s="15">
        <f t="shared" si="8"/>
        <v>0</v>
      </c>
    </row>
    <row r="188" spans="1:11" ht="21" customHeight="1">
      <c r="A188" s="29" t="s">
        <v>37</v>
      </c>
      <c r="B188" s="29"/>
      <c r="C188" s="29"/>
      <c r="D188" s="29"/>
      <c r="E188" s="29"/>
      <c r="F188" s="20">
        <v>60</v>
      </c>
      <c r="G188" s="20">
        <v>67</v>
      </c>
      <c r="H188" s="20">
        <v>67</v>
      </c>
      <c r="I188" s="20"/>
      <c r="J188" s="20">
        <f t="shared" si="7"/>
        <v>0</v>
      </c>
      <c r="K188" s="15">
        <f t="shared" si="8"/>
        <v>0</v>
      </c>
    </row>
    <row r="189" spans="1:11" ht="9.75">
      <c r="A189" s="29" t="s">
        <v>38</v>
      </c>
      <c r="B189" s="29"/>
      <c r="C189" s="29"/>
      <c r="D189" s="29"/>
      <c r="E189" s="29"/>
      <c r="F189" s="20">
        <v>1455</v>
      </c>
      <c r="G189" s="20">
        <v>1455</v>
      </c>
      <c r="H189" s="20">
        <v>855</v>
      </c>
      <c r="I189" s="20"/>
      <c r="J189" s="20">
        <f t="shared" si="7"/>
        <v>0</v>
      </c>
      <c r="K189" s="15">
        <f t="shared" si="8"/>
        <v>0</v>
      </c>
    </row>
    <row r="190" spans="1:11" ht="14.25" customHeight="1">
      <c r="A190" s="30" t="s">
        <v>99</v>
      </c>
      <c r="B190" s="30"/>
      <c r="C190" s="30"/>
      <c r="D190" s="30"/>
      <c r="E190" s="30"/>
      <c r="F190" s="20">
        <v>15</v>
      </c>
      <c r="G190" s="20">
        <v>15</v>
      </c>
      <c r="H190" s="20">
        <v>15</v>
      </c>
      <c r="I190" s="20"/>
      <c r="J190" s="20">
        <f t="shared" si="7"/>
        <v>0</v>
      </c>
      <c r="K190" s="15">
        <f t="shared" si="8"/>
        <v>0</v>
      </c>
    </row>
    <row r="191" spans="1:11" ht="9.75">
      <c r="A191" s="30" t="s">
        <v>100</v>
      </c>
      <c r="B191" s="30"/>
      <c r="C191" s="30"/>
      <c r="D191" s="30"/>
      <c r="E191" s="30"/>
      <c r="F191" s="20">
        <v>1440</v>
      </c>
      <c r="G191" s="20">
        <v>1440</v>
      </c>
      <c r="H191" s="20">
        <v>840</v>
      </c>
      <c r="I191" s="20"/>
      <c r="J191" s="20">
        <f t="shared" si="7"/>
        <v>0</v>
      </c>
      <c r="K191" s="15">
        <f t="shared" si="8"/>
        <v>0</v>
      </c>
    </row>
    <row r="192" spans="1:11" ht="9.75">
      <c r="A192" s="28" t="s">
        <v>39</v>
      </c>
      <c r="B192" s="28"/>
      <c r="C192" s="28"/>
      <c r="D192" s="28"/>
      <c r="E192" s="28"/>
      <c r="F192" s="5">
        <f aca="true" t="shared" si="9" ref="F192:I193">F193</f>
        <v>15</v>
      </c>
      <c r="G192" s="5">
        <f t="shared" si="9"/>
        <v>90</v>
      </c>
      <c r="H192" s="5">
        <f t="shared" si="9"/>
        <v>15</v>
      </c>
      <c r="I192" s="5">
        <f t="shared" si="9"/>
        <v>15</v>
      </c>
      <c r="J192" s="24">
        <f t="shared" si="7"/>
        <v>100</v>
      </c>
      <c r="K192" s="16">
        <f t="shared" si="8"/>
        <v>16.666666666666664</v>
      </c>
    </row>
    <row r="193" spans="1:11" ht="9.75">
      <c r="A193" s="29" t="s">
        <v>41</v>
      </c>
      <c r="B193" s="29"/>
      <c r="C193" s="29"/>
      <c r="D193" s="29"/>
      <c r="E193" s="29"/>
      <c r="F193" s="20">
        <f t="shared" si="9"/>
        <v>15</v>
      </c>
      <c r="G193" s="20">
        <f t="shared" si="9"/>
        <v>90</v>
      </c>
      <c r="H193" s="20">
        <f t="shared" si="9"/>
        <v>15</v>
      </c>
      <c r="I193" s="20">
        <f t="shared" si="9"/>
        <v>15</v>
      </c>
      <c r="J193" s="20">
        <f t="shared" si="7"/>
        <v>100</v>
      </c>
      <c r="K193" s="15">
        <f t="shared" si="8"/>
        <v>16.666666666666664</v>
      </c>
    </row>
    <row r="194" spans="1:11" ht="19.5" customHeight="1">
      <c r="A194" s="30" t="s">
        <v>103</v>
      </c>
      <c r="B194" s="30"/>
      <c r="C194" s="30"/>
      <c r="D194" s="30"/>
      <c r="E194" s="30"/>
      <c r="F194" s="20">
        <v>15</v>
      </c>
      <c r="G194" s="20">
        <v>90</v>
      </c>
      <c r="H194" s="20">
        <v>15</v>
      </c>
      <c r="I194" s="20">
        <v>15</v>
      </c>
      <c r="J194" s="20">
        <f t="shared" si="7"/>
        <v>100</v>
      </c>
      <c r="K194" s="15">
        <f t="shared" si="8"/>
        <v>16.666666666666664</v>
      </c>
    </row>
    <row r="195" spans="1:11" ht="9.75">
      <c r="A195" s="28" t="s">
        <v>44</v>
      </c>
      <c r="B195" s="28"/>
      <c r="C195" s="28"/>
      <c r="D195" s="28"/>
      <c r="E195" s="28"/>
      <c r="F195" s="5">
        <f>F196+F200+F201</f>
        <v>14305</v>
      </c>
      <c r="G195" s="5">
        <f>G196+G200+G201</f>
        <v>11629.94</v>
      </c>
      <c r="H195" s="5">
        <f>H196+H200+H201</f>
        <v>4333.7</v>
      </c>
      <c r="I195" s="5">
        <f>I196+I200+I201</f>
        <v>453.71</v>
      </c>
      <c r="J195" s="24">
        <f t="shared" si="7"/>
        <v>10.46934490158525</v>
      </c>
      <c r="K195" s="16">
        <f t="shared" si="8"/>
        <v>3.901223910011573</v>
      </c>
    </row>
    <row r="196" spans="1:11" ht="20.25" customHeight="1">
      <c r="A196" s="29" t="s">
        <v>45</v>
      </c>
      <c r="B196" s="29"/>
      <c r="C196" s="29"/>
      <c r="D196" s="29"/>
      <c r="E196" s="29"/>
      <c r="F196" s="20">
        <f>F197+F198+F199</f>
        <v>5100</v>
      </c>
      <c r="G196" s="20">
        <f>G197+G198+G199</f>
        <v>6150</v>
      </c>
      <c r="H196" s="20">
        <f>H197+H198+H199</f>
        <v>2283.7</v>
      </c>
      <c r="I196" s="20">
        <f>I197+I198+I199</f>
        <v>453.71</v>
      </c>
      <c r="J196" s="20">
        <f t="shared" si="7"/>
        <v>19.86732057625783</v>
      </c>
      <c r="K196" s="15">
        <f t="shared" si="8"/>
        <v>7.37739837398374</v>
      </c>
    </row>
    <row r="197" spans="1:11" ht="9.75">
      <c r="A197" s="30" t="s">
        <v>125</v>
      </c>
      <c r="B197" s="30"/>
      <c r="C197" s="30"/>
      <c r="D197" s="30"/>
      <c r="E197" s="30"/>
      <c r="F197" s="20">
        <v>2000</v>
      </c>
      <c r="G197" s="20">
        <v>2550</v>
      </c>
      <c r="H197" s="20">
        <v>1498.56</v>
      </c>
      <c r="I197" s="20">
        <v>453.71</v>
      </c>
      <c r="J197" s="20">
        <f t="shared" si="7"/>
        <v>30.276398676062357</v>
      </c>
      <c r="K197" s="15">
        <f t="shared" si="8"/>
        <v>17.792549019607844</v>
      </c>
    </row>
    <row r="198" spans="1:11" ht="9.75">
      <c r="A198" s="30" t="s">
        <v>126</v>
      </c>
      <c r="B198" s="30"/>
      <c r="C198" s="30"/>
      <c r="D198" s="30"/>
      <c r="E198" s="30"/>
      <c r="F198" s="20">
        <v>1000</v>
      </c>
      <c r="G198" s="20">
        <v>1000</v>
      </c>
      <c r="H198" s="20">
        <v>400</v>
      </c>
      <c r="I198" s="20"/>
      <c r="J198" s="20">
        <f t="shared" si="7"/>
        <v>0</v>
      </c>
      <c r="K198" s="15">
        <f t="shared" si="8"/>
        <v>0</v>
      </c>
    </row>
    <row r="199" spans="1:11" ht="20.25" customHeight="1">
      <c r="A199" s="30" t="s">
        <v>109</v>
      </c>
      <c r="B199" s="30"/>
      <c r="C199" s="30"/>
      <c r="D199" s="30"/>
      <c r="E199" s="30"/>
      <c r="F199" s="20">
        <v>2100</v>
      </c>
      <c r="G199" s="20">
        <v>2600</v>
      </c>
      <c r="H199" s="20">
        <v>385.14</v>
      </c>
      <c r="I199" s="20"/>
      <c r="J199" s="20">
        <f t="shared" si="7"/>
        <v>0</v>
      </c>
      <c r="K199" s="15">
        <f t="shared" si="8"/>
        <v>0</v>
      </c>
    </row>
    <row r="200" spans="1:11" ht="9.75">
      <c r="A200" s="29" t="s">
        <v>46</v>
      </c>
      <c r="B200" s="29"/>
      <c r="C200" s="29"/>
      <c r="D200" s="29"/>
      <c r="E200" s="29"/>
      <c r="F200" s="20">
        <v>4205</v>
      </c>
      <c r="G200" s="20">
        <v>3479.94</v>
      </c>
      <c r="H200" s="20">
        <v>850</v>
      </c>
      <c r="I200" s="20"/>
      <c r="J200" s="20">
        <f t="shared" si="7"/>
        <v>0</v>
      </c>
      <c r="K200" s="15">
        <f t="shared" si="8"/>
        <v>0</v>
      </c>
    </row>
    <row r="201" spans="1:11" ht="9.75">
      <c r="A201" s="29" t="s">
        <v>65</v>
      </c>
      <c r="B201" s="29"/>
      <c r="C201" s="29"/>
      <c r="D201" s="29"/>
      <c r="E201" s="29"/>
      <c r="F201" s="20">
        <v>5000</v>
      </c>
      <c r="G201" s="20">
        <v>2000</v>
      </c>
      <c r="H201" s="20">
        <v>1200</v>
      </c>
      <c r="I201" s="20"/>
      <c r="J201" s="20">
        <f t="shared" si="7"/>
        <v>0</v>
      </c>
      <c r="K201" s="15">
        <f t="shared" si="8"/>
        <v>0</v>
      </c>
    </row>
    <row r="202" spans="1:11" ht="9.75">
      <c r="A202" s="28" t="s">
        <v>48</v>
      </c>
      <c r="B202" s="28"/>
      <c r="C202" s="28"/>
      <c r="D202" s="28"/>
      <c r="E202" s="28"/>
      <c r="F202" s="5">
        <f>F203+F207+F209</f>
        <v>44042.729999999996</v>
      </c>
      <c r="G202" s="5">
        <f>G203+G207+G209</f>
        <v>54869.39</v>
      </c>
      <c r="H202" s="5">
        <f>H203+H207+H209</f>
        <v>22727.67</v>
      </c>
      <c r="I202" s="5">
        <f>I203+I207+I209</f>
        <v>702.67</v>
      </c>
      <c r="J202" s="24">
        <f aca="true" t="shared" si="10" ref="J202:J224">I202/H202*100</f>
        <v>3.0916939571896283</v>
      </c>
      <c r="K202" s="16">
        <f aca="true" t="shared" si="11" ref="K202:K224">I202/G202*100</f>
        <v>1.2806229484235199</v>
      </c>
    </row>
    <row r="203" spans="1:11" ht="9.75">
      <c r="A203" s="29" t="s">
        <v>50</v>
      </c>
      <c r="B203" s="29"/>
      <c r="C203" s="29"/>
      <c r="D203" s="29"/>
      <c r="E203" s="29"/>
      <c r="F203" s="20">
        <f>F204+F205+F206</f>
        <v>17039.73</v>
      </c>
      <c r="G203" s="20">
        <f>G204+G205+G206</f>
        <v>19591.78</v>
      </c>
      <c r="H203" s="20">
        <f>H204+H205+H206</f>
        <v>10180.86</v>
      </c>
      <c r="I203" s="20">
        <f>I204+I205+I206</f>
        <v>199.67</v>
      </c>
      <c r="J203" s="20">
        <f t="shared" si="10"/>
        <v>1.9612292085344456</v>
      </c>
      <c r="K203" s="15">
        <f t="shared" si="11"/>
        <v>1.0191519096274049</v>
      </c>
    </row>
    <row r="204" spans="1:11" ht="9.75">
      <c r="A204" s="30" t="s">
        <v>127</v>
      </c>
      <c r="B204" s="30"/>
      <c r="C204" s="30"/>
      <c r="D204" s="30"/>
      <c r="E204" s="30"/>
      <c r="F204" s="20">
        <v>10219.73</v>
      </c>
      <c r="G204" s="20">
        <v>12128.52</v>
      </c>
      <c r="H204" s="20">
        <v>6537.6</v>
      </c>
      <c r="I204" s="20">
        <v>199.67</v>
      </c>
      <c r="J204" s="20">
        <f t="shared" si="10"/>
        <v>3.0541789035731766</v>
      </c>
      <c r="K204" s="15">
        <f t="shared" si="11"/>
        <v>1.6462849548007505</v>
      </c>
    </row>
    <row r="205" spans="1:11" ht="9.75">
      <c r="A205" s="30" t="s">
        <v>111</v>
      </c>
      <c r="B205" s="30"/>
      <c r="C205" s="30"/>
      <c r="D205" s="30"/>
      <c r="E205" s="30"/>
      <c r="F205" s="20">
        <v>3000</v>
      </c>
      <c r="G205" s="20">
        <v>2400</v>
      </c>
      <c r="H205" s="20">
        <v>1400</v>
      </c>
      <c r="I205" s="20"/>
      <c r="J205" s="20">
        <f t="shared" si="10"/>
        <v>0</v>
      </c>
      <c r="K205" s="15">
        <f t="shared" si="11"/>
        <v>0</v>
      </c>
    </row>
    <row r="206" spans="1:11" ht="9.75">
      <c r="A206" s="30" t="s">
        <v>128</v>
      </c>
      <c r="B206" s="30"/>
      <c r="C206" s="30"/>
      <c r="D206" s="30"/>
      <c r="E206" s="30"/>
      <c r="F206" s="20">
        <v>3820</v>
      </c>
      <c r="G206" s="20">
        <v>5063.26</v>
      </c>
      <c r="H206" s="20">
        <v>2243.26</v>
      </c>
      <c r="I206" s="20"/>
      <c r="J206" s="20">
        <f t="shared" si="10"/>
        <v>0</v>
      </c>
      <c r="K206" s="15">
        <f t="shared" si="11"/>
        <v>0</v>
      </c>
    </row>
    <row r="207" spans="1:11" ht="9.75">
      <c r="A207" s="29" t="s">
        <v>51</v>
      </c>
      <c r="B207" s="29"/>
      <c r="C207" s="29"/>
      <c r="D207" s="29"/>
      <c r="E207" s="29"/>
      <c r="F207" s="20">
        <f>F208</f>
        <v>12000</v>
      </c>
      <c r="G207" s="20">
        <f>G208</f>
        <v>14824.86</v>
      </c>
      <c r="H207" s="20">
        <f>H208</f>
        <v>3334.06</v>
      </c>
      <c r="I207" s="20">
        <f>I208</f>
        <v>0</v>
      </c>
      <c r="J207" s="20">
        <f t="shared" si="10"/>
        <v>0</v>
      </c>
      <c r="K207" s="15">
        <f t="shared" si="11"/>
        <v>0</v>
      </c>
    </row>
    <row r="208" spans="1:11" ht="21" customHeight="1">
      <c r="A208" s="30" t="s">
        <v>129</v>
      </c>
      <c r="B208" s="30"/>
      <c r="C208" s="30"/>
      <c r="D208" s="30"/>
      <c r="E208" s="30"/>
      <c r="F208" s="20">
        <v>12000</v>
      </c>
      <c r="G208" s="20">
        <v>14824.86</v>
      </c>
      <c r="H208" s="20">
        <v>3334.06</v>
      </c>
      <c r="I208" s="20"/>
      <c r="J208" s="20">
        <f t="shared" si="10"/>
        <v>0</v>
      </c>
      <c r="K208" s="15">
        <f t="shared" si="11"/>
        <v>0</v>
      </c>
    </row>
    <row r="209" spans="1:11" ht="9.75">
      <c r="A209" s="29" t="s">
        <v>53</v>
      </c>
      <c r="B209" s="29"/>
      <c r="C209" s="29"/>
      <c r="D209" s="29"/>
      <c r="E209" s="29"/>
      <c r="F209" s="20">
        <f>F210+F211</f>
        <v>15003</v>
      </c>
      <c r="G209" s="20">
        <v>20452.75</v>
      </c>
      <c r="H209" s="20">
        <v>9212.75</v>
      </c>
      <c r="I209" s="20">
        <v>503</v>
      </c>
      <c r="J209" s="20">
        <f t="shared" si="10"/>
        <v>5.459824699465415</v>
      </c>
      <c r="K209" s="15">
        <f t="shared" si="11"/>
        <v>2.459326985368716</v>
      </c>
    </row>
    <row r="210" spans="1:11" ht="9.75">
      <c r="A210" s="30" t="s">
        <v>130</v>
      </c>
      <c r="B210" s="30"/>
      <c r="C210" s="30"/>
      <c r="D210" s="30"/>
      <c r="E210" s="30"/>
      <c r="F210" s="20">
        <v>14933</v>
      </c>
      <c r="G210" s="20">
        <v>19483</v>
      </c>
      <c r="H210" s="20">
        <v>8243</v>
      </c>
      <c r="I210" s="20">
        <v>503</v>
      </c>
      <c r="J210" s="20">
        <f t="shared" si="10"/>
        <v>6.102147276477011</v>
      </c>
      <c r="K210" s="15">
        <f t="shared" si="11"/>
        <v>2.5817379253708364</v>
      </c>
    </row>
    <row r="211" spans="1:11" ht="9.75">
      <c r="A211" s="30" t="s">
        <v>118</v>
      </c>
      <c r="B211" s="30"/>
      <c r="C211" s="30"/>
      <c r="D211" s="30"/>
      <c r="E211" s="30"/>
      <c r="F211" s="20">
        <v>70</v>
      </c>
      <c r="G211" s="20">
        <v>969.75</v>
      </c>
      <c r="H211" s="20">
        <v>969.75</v>
      </c>
      <c r="I211" s="25"/>
      <c r="J211" s="20">
        <f t="shared" si="10"/>
        <v>0</v>
      </c>
      <c r="K211" s="15">
        <f t="shared" si="11"/>
        <v>0</v>
      </c>
    </row>
    <row r="212" spans="1:11" ht="9.75">
      <c r="A212" s="28" t="s">
        <v>54</v>
      </c>
      <c r="B212" s="28"/>
      <c r="C212" s="28"/>
      <c r="D212" s="28"/>
      <c r="E212" s="28"/>
      <c r="F212" s="5">
        <f>F213+F215+F217+F219</f>
        <v>5713.55</v>
      </c>
      <c r="G212" s="5">
        <f>G213+G215+G217+G219</f>
        <v>8282.05</v>
      </c>
      <c r="H212" s="5">
        <f>H213+H215+H217+H219</f>
        <v>4484.44</v>
      </c>
      <c r="I212" s="5">
        <f>I213+I215+I217+I219</f>
        <v>80.29</v>
      </c>
      <c r="J212" s="24">
        <f t="shared" si="10"/>
        <v>1.7904130727582488</v>
      </c>
      <c r="K212" s="16">
        <f t="shared" si="11"/>
        <v>0.9694459705024724</v>
      </c>
    </row>
    <row r="213" spans="1:11" ht="20.25" customHeight="1">
      <c r="A213" s="29" t="s">
        <v>55</v>
      </c>
      <c r="B213" s="29"/>
      <c r="C213" s="29"/>
      <c r="D213" s="29"/>
      <c r="E213" s="29"/>
      <c r="F213" s="20">
        <f>F214</f>
        <v>0</v>
      </c>
      <c r="G213" s="20">
        <f>G214</f>
        <v>157</v>
      </c>
      <c r="H213" s="20">
        <f>H214</f>
        <v>157</v>
      </c>
      <c r="I213" s="20">
        <f>I214</f>
        <v>80.29</v>
      </c>
      <c r="J213" s="20">
        <f t="shared" si="10"/>
        <v>51.14012738853504</v>
      </c>
      <c r="K213" s="15">
        <f t="shared" si="11"/>
        <v>51.14012738853504</v>
      </c>
    </row>
    <row r="214" spans="1:11" ht="19.5" customHeight="1">
      <c r="A214" s="30" t="s">
        <v>119</v>
      </c>
      <c r="B214" s="30"/>
      <c r="C214" s="30"/>
      <c r="D214" s="30"/>
      <c r="E214" s="30"/>
      <c r="F214" s="20"/>
      <c r="G214" s="20">
        <v>157</v>
      </c>
      <c r="H214" s="20">
        <v>157</v>
      </c>
      <c r="I214" s="20">
        <v>80.29</v>
      </c>
      <c r="J214" s="20">
        <f t="shared" si="10"/>
        <v>51.14012738853504</v>
      </c>
      <c r="K214" s="15">
        <f t="shared" si="11"/>
        <v>51.14012738853504</v>
      </c>
    </row>
    <row r="215" spans="1:11" ht="9.75">
      <c r="A215" s="29" t="s">
        <v>56</v>
      </c>
      <c r="B215" s="29"/>
      <c r="C215" s="29"/>
      <c r="D215" s="29"/>
      <c r="E215" s="29"/>
      <c r="F215" s="20">
        <f>F216</f>
        <v>168</v>
      </c>
      <c r="G215" s="20">
        <f>G216</f>
        <v>168</v>
      </c>
      <c r="H215" s="20">
        <f>H216</f>
        <v>84</v>
      </c>
      <c r="I215" s="20">
        <f>I216</f>
        <v>0</v>
      </c>
      <c r="J215" s="20">
        <f t="shared" si="10"/>
        <v>0</v>
      </c>
      <c r="K215" s="15">
        <f t="shared" si="11"/>
        <v>0</v>
      </c>
    </row>
    <row r="216" spans="1:11" ht="9.75">
      <c r="A216" s="30" t="s">
        <v>121</v>
      </c>
      <c r="B216" s="30"/>
      <c r="C216" s="30"/>
      <c r="D216" s="30"/>
      <c r="E216" s="30"/>
      <c r="F216" s="20">
        <v>168</v>
      </c>
      <c r="G216" s="20">
        <v>168</v>
      </c>
      <c r="H216" s="20">
        <v>84</v>
      </c>
      <c r="I216" s="20"/>
      <c r="J216" s="20">
        <f t="shared" si="10"/>
        <v>0</v>
      </c>
      <c r="K216" s="15">
        <f t="shared" si="11"/>
        <v>0</v>
      </c>
    </row>
    <row r="217" spans="1:11" ht="9.75">
      <c r="A217" s="29" t="s">
        <v>66</v>
      </c>
      <c r="B217" s="29"/>
      <c r="C217" s="29"/>
      <c r="D217" s="29"/>
      <c r="E217" s="29"/>
      <c r="F217" s="20">
        <f>F218</f>
        <v>5353.83</v>
      </c>
      <c r="G217" s="20">
        <f>G218</f>
        <v>7765.33</v>
      </c>
      <c r="H217" s="20">
        <f>H218</f>
        <v>4162.83</v>
      </c>
      <c r="I217" s="20">
        <f>I218</f>
        <v>0</v>
      </c>
      <c r="J217" s="20">
        <f t="shared" si="10"/>
        <v>0</v>
      </c>
      <c r="K217" s="15">
        <f t="shared" si="11"/>
        <v>0</v>
      </c>
    </row>
    <row r="218" spans="1:11" ht="21" customHeight="1">
      <c r="A218" s="30" t="s">
        <v>131</v>
      </c>
      <c r="B218" s="30"/>
      <c r="C218" s="30"/>
      <c r="D218" s="30"/>
      <c r="E218" s="30"/>
      <c r="F218" s="20">
        <v>5353.83</v>
      </c>
      <c r="G218" s="20">
        <v>7765.33</v>
      </c>
      <c r="H218" s="20">
        <v>4162.83</v>
      </c>
      <c r="I218" s="20"/>
      <c r="J218" s="20">
        <f t="shared" si="10"/>
        <v>0</v>
      </c>
      <c r="K218" s="15">
        <f t="shared" si="11"/>
        <v>0</v>
      </c>
    </row>
    <row r="219" spans="1:11" ht="9.75">
      <c r="A219" s="29" t="s">
        <v>57</v>
      </c>
      <c r="B219" s="29"/>
      <c r="C219" s="29"/>
      <c r="D219" s="29"/>
      <c r="E219" s="29"/>
      <c r="F219" s="20">
        <f>F220</f>
        <v>191.72</v>
      </c>
      <c r="G219" s="20">
        <f>G220</f>
        <v>191.72</v>
      </c>
      <c r="H219" s="20">
        <f>H220</f>
        <v>80.61</v>
      </c>
      <c r="I219" s="20">
        <f>I220</f>
        <v>0</v>
      </c>
      <c r="J219" s="20">
        <f t="shared" si="10"/>
        <v>0</v>
      </c>
      <c r="K219" s="15">
        <f t="shared" si="11"/>
        <v>0</v>
      </c>
    </row>
    <row r="220" spans="1:11" ht="9.75">
      <c r="A220" s="30" t="s">
        <v>123</v>
      </c>
      <c r="B220" s="30"/>
      <c r="C220" s="30"/>
      <c r="D220" s="30"/>
      <c r="E220" s="30"/>
      <c r="F220" s="20">
        <v>191.72</v>
      </c>
      <c r="G220" s="20">
        <v>191.72</v>
      </c>
      <c r="H220" s="20">
        <v>80.61</v>
      </c>
      <c r="I220" s="20"/>
      <c r="J220" s="20">
        <f t="shared" si="10"/>
        <v>0</v>
      </c>
      <c r="K220" s="15">
        <f t="shared" si="11"/>
        <v>0</v>
      </c>
    </row>
    <row r="221" spans="1:11" ht="9.75">
      <c r="A221" s="28" t="s">
        <v>60</v>
      </c>
      <c r="B221" s="28"/>
      <c r="C221" s="28"/>
      <c r="D221" s="28"/>
      <c r="E221" s="28"/>
      <c r="F221" s="5">
        <f aca="true" t="shared" si="12" ref="F221:I222">F222</f>
        <v>0</v>
      </c>
      <c r="G221" s="5">
        <f t="shared" si="12"/>
        <v>630</v>
      </c>
      <c r="H221" s="5">
        <f t="shared" si="12"/>
        <v>630</v>
      </c>
      <c r="I221" s="5">
        <f t="shared" si="12"/>
        <v>0</v>
      </c>
      <c r="J221" s="24">
        <f t="shared" si="10"/>
        <v>0</v>
      </c>
      <c r="K221" s="16">
        <f t="shared" si="11"/>
        <v>0</v>
      </c>
    </row>
    <row r="222" spans="1:11" ht="21" customHeight="1">
      <c r="A222" s="29" t="s">
        <v>67</v>
      </c>
      <c r="B222" s="29"/>
      <c r="C222" s="29"/>
      <c r="D222" s="29"/>
      <c r="E222" s="29"/>
      <c r="F222" s="20">
        <f t="shared" si="12"/>
        <v>0</v>
      </c>
      <c r="G222" s="20">
        <f t="shared" si="12"/>
        <v>630</v>
      </c>
      <c r="H222" s="20">
        <f t="shared" si="12"/>
        <v>630</v>
      </c>
      <c r="I222" s="20">
        <f t="shared" si="12"/>
        <v>0</v>
      </c>
      <c r="J222" s="20">
        <f t="shared" si="10"/>
        <v>0</v>
      </c>
      <c r="K222" s="15">
        <f t="shared" si="11"/>
        <v>0</v>
      </c>
    </row>
    <row r="223" spans="1:11" ht="9.75">
      <c r="A223" s="30" t="s">
        <v>132</v>
      </c>
      <c r="B223" s="30"/>
      <c r="C223" s="30"/>
      <c r="D223" s="30"/>
      <c r="E223" s="30"/>
      <c r="F223" s="20"/>
      <c r="G223" s="20">
        <v>630</v>
      </c>
      <c r="H223" s="20">
        <v>630</v>
      </c>
      <c r="I223" s="20"/>
      <c r="J223" s="20">
        <f t="shared" si="10"/>
        <v>0</v>
      </c>
      <c r="K223" s="15">
        <f t="shared" si="11"/>
        <v>0</v>
      </c>
    </row>
    <row r="224" spans="1:11" s="8" customFormat="1" ht="12">
      <c r="A224" s="52" t="s">
        <v>134</v>
      </c>
      <c r="B224" s="53"/>
      <c r="C224" s="53"/>
      <c r="D224" s="53"/>
      <c r="E224" s="54"/>
      <c r="F224" s="18">
        <f aca="true" t="shared" si="13" ref="F224:K224">F116+F135+F161</f>
        <v>92246.82</v>
      </c>
      <c r="G224" s="18">
        <f t="shared" si="13"/>
        <v>108666.6</v>
      </c>
      <c r="H224" s="18">
        <f t="shared" si="13"/>
        <v>54618.41</v>
      </c>
      <c r="I224" s="18">
        <f t="shared" si="13"/>
        <v>5134.79</v>
      </c>
      <c r="J224" s="18">
        <f t="shared" si="10"/>
        <v>9.401207395088946</v>
      </c>
      <c r="K224" s="17">
        <f t="shared" si="11"/>
        <v>4.725269770104154</v>
      </c>
    </row>
    <row r="225" spans="1:11" ht="9.75">
      <c r="A225" s="58" t="s">
        <v>135</v>
      </c>
      <c r="B225" s="59"/>
      <c r="C225" s="59"/>
      <c r="D225" s="59"/>
      <c r="E225" s="59"/>
      <c r="F225" s="59"/>
      <c r="G225" s="59"/>
      <c r="H225" s="59"/>
      <c r="I225" s="59"/>
      <c r="J225" s="59"/>
      <c r="K225" s="60"/>
    </row>
    <row r="226" spans="1:11" ht="9.75" customHeight="1">
      <c r="A226" s="28" t="s">
        <v>54</v>
      </c>
      <c r="B226" s="28"/>
      <c r="C226" s="28"/>
      <c r="D226" s="28"/>
      <c r="E226" s="28"/>
      <c r="F226" s="5">
        <f aca="true" t="shared" si="14" ref="F226:I227">F227</f>
        <v>0</v>
      </c>
      <c r="G226" s="5">
        <f t="shared" si="14"/>
        <v>0</v>
      </c>
      <c r="H226" s="5">
        <f t="shared" si="14"/>
        <v>0</v>
      </c>
      <c r="I226" s="5">
        <f t="shared" si="14"/>
        <v>-12.99</v>
      </c>
      <c r="J226" s="5"/>
      <c r="K226" s="7"/>
    </row>
    <row r="227" spans="1:11" ht="9.75" customHeight="1">
      <c r="A227" s="29" t="s">
        <v>136</v>
      </c>
      <c r="B227" s="29"/>
      <c r="C227" s="29"/>
      <c r="D227" s="29"/>
      <c r="E227" s="29"/>
      <c r="F227" s="20">
        <f t="shared" si="14"/>
        <v>0</v>
      </c>
      <c r="G227" s="20">
        <f t="shared" si="14"/>
        <v>0</v>
      </c>
      <c r="H227" s="20">
        <f t="shared" si="14"/>
        <v>0</v>
      </c>
      <c r="I227" s="20">
        <f t="shared" si="14"/>
        <v>-12.99</v>
      </c>
      <c r="J227" s="20"/>
      <c r="K227" s="4"/>
    </row>
    <row r="228" spans="1:11" ht="21" customHeight="1">
      <c r="A228" s="30" t="s">
        <v>137</v>
      </c>
      <c r="B228" s="30"/>
      <c r="C228" s="30"/>
      <c r="D228" s="30"/>
      <c r="E228" s="30"/>
      <c r="F228" s="20"/>
      <c r="G228" s="20"/>
      <c r="H228" s="20"/>
      <c r="I228" s="20">
        <v>-12.99</v>
      </c>
      <c r="J228" s="20"/>
      <c r="K228" s="4"/>
    </row>
    <row r="229" spans="1:11" ht="21" customHeight="1">
      <c r="A229" s="52" t="s">
        <v>138</v>
      </c>
      <c r="B229" s="53"/>
      <c r="C229" s="53"/>
      <c r="D229" s="53"/>
      <c r="E229" s="54"/>
      <c r="F229" s="18">
        <f aca="true" t="shared" si="15" ref="F229:K229">F224+F226</f>
        <v>92246.82</v>
      </c>
      <c r="G229" s="18">
        <f t="shared" si="15"/>
        <v>108666.6</v>
      </c>
      <c r="H229" s="18">
        <f t="shared" si="15"/>
        <v>54618.41</v>
      </c>
      <c r="I229" s="18">
        <f t="shared" si="15"/>
        <v>5121.8</v>
      </c>
      <c r="J229" s="18">
        <f>I229/H229*100</f>
        <v>9.377424205501404</v>
      </c>
      <c r="K229" s="18">
        <f t="shared" si="15"/>
        <v>4.725269770104154</v>
      </c>
    </row>
    <row r="230" spans="1:11" ht="21" customHeight="1">
      <c r="A230" s="31" t="s">
        <v>139</v>
      </c>
      <c r="B230" s="31"/>
      <c r="C230" s="31"/>
      <c r="D230" s="31"/>
      <c r="E230" s="31"/>
      <c r="F230" s="19">
        <f aca="true" t="shared" si="16" ref="F230:K230">F229+F115</f>
        <v>875097.5999999999</v>
      </c>
      <c r="G230" s="19">
        <f t="shared" si="16"/>
        <v>909349.6399999999</v>
      </c>
      <c r="H230" s="19">
        <f t="shared" si="16"/>
        <v>287575.11000000004</v>
      </c>
      <c r="I230" s="19">
        <f t="shared" si="16"/>
        <v>176152.18</v>
      </c>
      <c r="J230" s="19">
        <f>I230/H230*100</f>
        <v>61.25432065382847</v>
      </c>
      <c r="K230" s="19">
        <f>I230/G230*100</f>
        <v>19.37122667140441</v>
      </c>
    </row>
    <row r="233" spans="1:11" ht="13.5">
      <c r="A233" s="26" t="s">
        <v>140</v>
      </c>
      <c r="B233" s="26"/>
      <c r="C233" s="26"/>
      <c r="D233" s="26"/>
      <c r="E233" s="26"/>
      <c r="F233" s="26"/>
      <c r="I233" s="27" t="s">
        <v>141</v>
      </c>
      <c r="J233" s="27"/>
      <c r="K233" s="27"/>
    </row>
  </sheetData>
  <sheetProtection/>
  <mergeCells count="237">
    <mergeCell ref="A115:E115"/>
    <mergeCell ref="A224:E224"/>
    <mergeCell ref="A225:K225"/>
    <mergeCell ref="A226:E226"/>
    <mergeCell ref="A227:E227"/>
    <mergeCell ref="A228:E228"/>
    <mergeCell ref="A158:E158"/>
    <mergeCell ref="A159:E159"/>
    <mergeCell ref="A160:E160"/>
    <mergeCell ref="I4:I6"/>
    <mergeCell ref="A153:E153"/>
    <mergeCell ref="A154:E154"/>
    <mergeCell ref="A155:E155"/>
    <mergeCell ref="A156:E156"/>
    <mergeCell ref="A157:E157"/>
    <mergeCell ref="F4:F6"/>
    <mergeCell ref="G4:G6"/>
    <mergeCell ref="H4:H6"/>
    <mergeCell ref="A147:E147"/>
    <mergeCell ref="A148:E148"/>
    <mergeCell ref="A149:E149"/>
    <mergeCell ref="A150:E150"/>
    <mergeCell ref="A15:E15"/>
    <mergeCell ref="A16:E16"/>
    <mergeCell ref="A17:E17"/>
    <mergeCell ref="A18:E18"/>
    <mergeCell ref="A19:E19"/>
    <mergeCell ref="A20:E20"/>
    <mergeCell ref="A21:E21"/>
    <mergeCell ref="A151:E151"/>
    <mergeCell ref="A152:E152"/>
    <mergeCell ref="A7:E7"/>
    <mergeCell ref="A8:E8"/>
    <mergeCell ref="A9:E9"/>
    <mergeCell ref="A10:E10"/>
    <mergeCell ref="A11:E11"/>
    <mergeCell ref="A12:E12"/>
    <mergeCell ref="A13:E13"/>
    <mergeCell ref="A14:E14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9:E119"/>
    <mergeCell ref="A120:E120"/>
    <mergeCell ref="A122:E122"/>
    <mergeCell ref="A123:E123"/>
    <mergeCell ref="A124:E124"/>
    <mergeCell ref="A125:E125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5:E135"/>
    <mergeCell ref="A121:E121"/>
    <mergeCell ref="A136:E136"/>
    <mergeCell ref="A112:E112"/>
    <mergeCell ref="A113:E113"/>
    <mergeCell ref="A114:E114"/>
    <mergeCell ref="A126:E126"/>
    <mergeCell ref="A127:E127"/>
    <mergeCell ref="A116:E116"/>
    <mergeCell ref="A117:E117"/>
    <mergeCell ref="A118:E118"/>
    <mergeCell ref="A1:K1"/>
    <mergeCell ref="A2:K2"/>
    <mergeCell ref="A3:K3"/>
    <mergeCell ref="A133:E133"/>
    <mergeCell ref="J4:K4"/>
    <mergeCell ref="A144:E144"/>
    <mergeCell ref="J5:J6"/>
    <mergeCell ref="K5:K6"/>
    <mergeCell ref="A4:E6"/>
    <mergeCell ref="A134:E134"/>
    <mergeCell ref="A145:E145"/>
    <mergeCell ref="A146:E146"/>
    <mergeCell ref="A140:E140"/>
    <mergeCell ref="A141:E141"/>
    <mergeCell ref="A142:E142"/>
    <mergeCell ref="A143:E143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33:F233"/>
    <mergeCell ref="I233:K233"/>
    <mergeCell ref="A221:E221"/>
    <mergeCell ref="A222:E222"/>
    <mergeCell ref="A223:E223"/>
    <mergeCell ref="A230:E230"/>
    <mergeCell ref="A229:E229"/>
  </mergeCells>
  <printOptions/>
  <pageMargins left="0.39370078740157477" right="0.39370078740157477" top="0.39370078740157477" bottom="0.39370078740157477" header="0" footer="0"/>
  <pageSetup firstPageNumber="1" useFirstPageNumber="1"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2022-04-18T07:31:32Z</cp:lastPrinted>
  <dcterms:created xsi:type="dcterms:W3CDTF">2022-04-15T08:35:02Z</dcterms:created>
  <dcterms:modified xsi:type="dcterms:W3CDTF">2022-04-29T07:32:35Z</dcterms:modified>
  <cp:category/>
  <cp:version/>
  <cp:contentType/>
  <cp:contentStatus/>
  <cp:revision>1</cp:revision>
</cp:coreProperties>
</file>