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2"/>
  </bookViews>
  <sheets>
    <sheet name="додаток 2 " sheetId="1" r:id="rId1"/>
    <sheet name="додаток 3" sheetId="2" r:id="rId2"/>
    <sheet name="додаток4 " sheetId="3" r:id="rId3"/>
    <sheet name="додаток 1 " sheetId="4" r:id="rId4"/>
  </sheets>
  <definedNames>
    <definedName name="_xlnm.Print_Area" localSheetId="3">'додаток 1 '!$A$1:$AI$26</definedName>
    <definedName name="_xlnm.Print_Area" localSheetId="0">'додаток 2 '!$A$1:$S$14</definedName>
    <definedName name="_xlnm.Print_Area" localSheetId="1">'додаток 3'!$A$1:$P$19</definedName>
    <definedName name="_xlnm.Print_Area" localSheetId="2">'додаток4 '!$A$1:$AJ$23</definedName>
  </definedNames>
  <calcPr fullCalcOnLoad="1"/>
</workbook>
</file>

<file path=xl/sharedStrings.xml><?xml version="1.0" encoding="utf-8"?>
<sst xmlns="http://schemas.openxmlformats.org/spreadsheetml/2006/main" count="348" uniqueCount="112">
  <si>
    <t>№ п/п</t>
  </si>
  <si>
    <t>Назва маршруту</t>
  </si>
  <si>
    <t>№1 "Карпатська кераміка - Вокзал"</t>
  </si>
  <si>
    <t>№ 6 "Карпатська кераміка - Лікарня" по вул. Євшана</t>
  </si>
  <si>
    <t>№7 "Центр - Шахта"</t>
  </si>
  <si>
    <t>№8 "Карпатська кераміка - Височанка" по вул. Євшана</t>
  </si>
  <si>
    <t>Всього</t>
  </si>
  <si>
    <t>№2 "Карпатська кераміка - Хотінь"до зуп. Бетонка</t>
  </si>
  <si>
    <t>№11А "ВПУ - Залісся" по вул. Євшана</t>
  </si>
  <si>
    <t>№11Б "ВПУ - Залісся" по пр-ту Лесі Українки</t>
  </si>
  <si>
    <t xml:space="preserve">№ 3 "РЕМ - Загіря"  </t>
  </si>
  <si>
    <t>№ 4 "Карпатська кераміка - Долинська"</t>
  </si>
  <si>
    <t xml:space="preserve">№ 5 "Карпатська кераміка - Загіря"  </t>
  </si>
  <si>
    <t>№8 А "Карпатська кераміка - Височанка" по пр. Лесі Українки</t>
  </si>
  <si>
    <t>№1 А "Карпатська кераміка - Вокзал" по вул. Євшана, Литвина, Глібова</t>
  </si>
  <si>
    <t>2.</t>
  </si>
  <si>
    <t>1.</t>
  </si>
  <si>
    <t>3.</t>
  </si>
  <si>
    <t>4.</t>
  </si>
  <si>
    <t>5.</t>
  </si>
  <si>
    <t>6.</t>
  </si>
  <si>
    <t>7.</t>
  </si>
  <si>
    <t>8.</t>
  </si>
  <si>
    <t>Перевізник</t>
  </si>
  <si>
    <t>ТзОВ"Калуш-Транс"</t>
  </si>
  <si>
    <t>ТзОВ"Автотранспортна асоціація"</t>
  </si>
  <si>
    <t>ПП Лялюк І.Ю.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</si>
  <si>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</si>
  <si>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</si>
  <si>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</si>
  <si>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</si>
  <si>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</si>
  <si>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</si>
  <si>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</si>
  <si>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рейсів</t>
  </si>
  <si>
    <t>сума</t>
  </si>
  <si>
    <t>січень</t>
  </si>
  <si>
    <t>лютий</t>
  </si>
  <si>
    <t>березень</t>
  </si>
  <si>
    <t>квітень</t>
  </si>
  <si>
    <t>травень</t>
  </si>
  <si>
    <t>сума за рейс</t>
  </si>
  <si>
    <t>№8 А "Карпатська кераміка -Височанка" по пр.Л.Українки</t>
  </si>
  <si>
    <t>Коефіцієнт</t>
  </si>
  <si>
    <t>№8 Б"Карпатська кераміка -Височанка" по вул.Чорновола</t>
  </si>
  <si>
    <t>№8 "Карпатська кераміка -Височанка" по вул.Євшана</t>
  </si>
  <si>
    <t>№ 6Б"Карпатська кераміка - Лікарня" по пр-ту Лесі Українки</t>
  </si>
  <si>
    <t>ПрАТ"Калуське АТП"</t>
  </si>
  <si>
    <t>ТзОВ "Автотранспортна асоціація"</t>
  </si>
  <si>
    <t>№1 А "Карпатська кераміка -Вокзал" по вул.Євшана, Литвина, Глібова</t>
  </si>
  <si>
    <t>№2"Карпатська кераміка -Хотінь" до зуп.Бетонка</t>
  </si>
  <si>
    <t>№7 "Центр-Шахта"</t>
  </si>
  <si>
    <t>ПрАТ "Калуське АТП"</t>
  </si>
  <si>
    <t>№11 Б "ВПУ-Залісся" по пр-ту Лесі Українки</t>
  </si>
  <si>
    <t>№11 А "ВПУ-Залісся" по вул.Євшана</t>
  </si>
  <si>
    <t>ТзОВ "Калуш-Транс"</t>
  </si>
  <si>
    <t>розрахунковий пасажиропробіг</t>
  </si>
  <si>
    <t>ПП "Західавтотранс"</t>
  </si>
  <si>
    <t>Калуш - Мостище</t>
  </si>
  <si>
    <t>ТзОВ "Євро-Авто-Бан"</t>
  </si>
  <si>
    <t>Калуш - Бабин Зарічний</t>
  </si>
  <si>
    <t>Калуш - Кропивник 1</t>
  </si>
  <si>
    <t>Калуш - Кропивник 2</t>
  </si>
  <si>
    <t>Калуш - Сівка Калуська</t>
  </si>
  <si>
    <t>Калуш - Студінка</t>
  </si>
  <si>
    <t>Калуш - Середній Бабин</t>
  </si>
  <si>
    <t>КП "Екоресурс"</t>
  </si>
  <si>
    <t>№ 6А"Карпатська кераміка - Лікарня" по пр-ту Лесі Українки</t>
  </si>
  <si>
    <t>№ 6К"Карпатська кераміка - Лікарня" по вул.Євшана</t>
  </si>
  <si>
    <t>№8 Б "Карпатська кераміка - Височанка" по вул.Чорновола</t>
  </si>
  <si>
    <t>№1 Б "Карпатська кераміка - Вокзал"</t>
  </si>
  <si>
    <t>Калуш-Боднарів</t>
  </si>
  <si>
    <t>Калуш-Голинь (центр)</t>
  </si>
  <si>
    <t>Калуш-Копанки</t>
  </si>
  <si>
    <t>Калуш-Довга Калуська</t>
  </si>
  <si>
    <t>Калуш-Пійло</t>
  </si>
  <si>
    <t>Калуш-Ріп"янка-Яворівка</t>
  </si>
  <si>
    <t xml:space="preserve">Калуш-Яворівка </t>
  </si>
  <si>
    <t>Калуш-Тужилів</t>
  </si>
  <si>
    <t>ФОП Ільків Роксолана Ярославівна</t>
  </si>
  <si>
    <t>Калуш-Зелений Яр</t>
  </si>
  <si>
    <t>сума за 1 рейс</t>
  </si>
  <si>
    <t>Калуш-Середній Угринів</t>
  </si>
  <si>
    <t xml:space="preserve">Назва маршруту </t>
  </si>
  <si>
    <t>ст.2</t>
  </si>
  <si>
    <t>сума (грн.)</t>
  </si>
  <si>
    <t>сума за 1 рейс  (грн)</t>
  </si>
  <si>
    <t xml:space="preserve">ТзОВ"Калуш-Транс"    </t>
  </si>
  <si>
    <t>Всього        (грн.)</t>
  </si>
  <si>
    <t>ТзОВ"Калуш-Транс"               (до 25.12.2022)</t>
  </si>
  <si>
    <t>Вартість одного рейсу</t>
  </si>
  <si>
    <t>Всього за рік</t>
  </si>
  <si>
    <t>ПрАТ "Калуське АТП"  (до 28.12.2022р)</t>
  </si>
  <si>
    <t>ПрАТ "Калуське АТП"  (до 28.12.2022р.)</t>
  </si>
  <si>
    <t>ФОП Максимів Ігор Васильович   (до 31.08.2022р.)</t>
  </si>
  <si>
    <t>ФОП Максимів Ігор Васильович  (до 31.08.2022р.)</t>
  </si>
  <si>
    <t>Всього за  І півріччя</t>
  </si>
  <si>
    <t>Всього за І півріччя</t>
  </si>
  <si>
    <t xml:space="preserve">Продовження додатку 1                                              до розпорядження міського голови №   від     . 01.2022 </t>
  </si>
  <si>
    <t>Керуючий справами виконкому                                                                                                                                                                   Олег САВКА</t>
  </si>
  <si>
    <t xml:space="preserve">     Розподіл коштів на І півріччя 2022 року, виділених з місцевого бюджету для відшкодування перевізникам за перевезення пільгових категорій громадян на приміських автобусних маршрутах Калуської міської територіальної громади</t>
  </si>
  <si>
    <t>Керуючий справами виконкому                                                                                                                                                  Олег САВКА</t>
  </si>
  <si>
    <t xml:space="preserve">                         Розподіл   коштів на  І півріччя 2022 року, виділених з місцевого бюджету  для відшкодування перевізникам за перевезення пільгових категорій громадян до міського кладовища</t>
  </si>
  <si>
    <t xml:space="preserve">     Розподіл  коштів  на  І півріччя 2022 року, виділених з місцевого бюджету  для відшкодування перевізникам за перевезення пільгових категорій громадян на міських автобусних маршрутах загального користування</t>
  </si>
  <si>
    <t xml:space="preserve">ТзОВ"Калуш-Транс"     </t>
  </si>
  <si>
    <t xml:space="preserve">ТзОВ"Калуш-Транс"      </t>
  </si>
  <si>
    <t xml:space="preserve">     Розподіл  коштів на І півріччя 2022 року, виділенихз місцевого бюджету   для відшкодування перевізникам за перевезення пільгових категорій громадян до садово-городніх масивів </t>
  </si>
  <si>
    <t>Додаток 2                                                   до розпорядження міського голови 24.01.2021 №10-р</t>
  </si>
  <si>
    <t>Додаток 1                                                до розпорядження міського голови 24.01.2022 № 10-р</t>
  </si>
  <si>
    <t>Додаток 3                                                до  розпорядження міського голови 24.01.2022 № 10-р</t>
  </si>
  <si>
    <t>Додаток 4                                                 до розпорядження міського голови 24.01.2022 № 10-р</t>
  </si>
  <si>
    <t xml:space="preserve">Продовження додатка 4                                                 до протоколу №1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</si>
</sst>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;[Red]0.00"/>
    <numFmt numFmtId="210" formatCode="0.000"/>
    <numFmt numFmtId="211" formatCode="0.000;[Red]0.000"/>
    <numFmt numFmtId="212" formatCode="0.0000"/>
    <numFmt numFmtId="213" formatCode="0.00000"/>
    <numFmt numFmtId="214" formatCode="0.0000;[Red]0.0000"/>
    <numFmt numFmtId="215" formatCode="0.00000;[Red]0.00000"/>
    <numFmt numFmtId="216" formatCode="#,##0.0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209" fontId="0" fillId="0" borderId="10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09" fontId="6" fillId="0" borderId="16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09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210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208" fontId="3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209" fontId="8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1" fillId="0" borderId="20" xfId="0" applyFont="1" applyBorder="1" applyAlignment="1">
      <alignment/>
    </xf>
    <xf numFmtId="210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0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21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209" fontId="8" fillId="0" borderId="1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208" fontId="12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21" xfId="0" applyBorder="1" applyAlignment="1">
      <alignment wrapText="1"/>
    </xf>
    <xf numFmtId="0" fontId="5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SheetLayoutView="100" zoomScalePageLayoutView="0" workbookViewId="0" topLeftCell="A1">
      <selection activeCell="O2" sqref="O2:P2"/>
    </sheetView>
  </sheetViews>
  <sheetFormatPr defaultColWidth="9.140625" defaultRowHeight="12.75"/>
  <cols>
    <col min="1" max="1" width="4.140625" style="0" customWidth="1"/>
    <col min="2" max="2" width="23.00390625" style="18" customWidth="1"/>
    <col min="3" max="3" width="19.140625" style="8" customWidth="1"/>
    <col min="4" max="4" width="8.140625" style="8" customWidth="1"/>
    <col min="5" max="5" width="7.140625" style="0" customWidth="1"/>
    <col min="6" max="6" width="11.421875" style="18" customWidth="1"/>
    <col min="7" max="7" width="7.421875" style="0" customWidth="1"/>
    <col min="8" max="8" width="10.8515625" style="0" customWidth="1"/>
    <col min="9" max="9" width="7.8515625" style="0" customWidth="1"/>
    <col min="10" max="10" width="10.421875" style="0" customWidth="1"/>
    <col min="11" max="11" width="7.28125" style="0" customWidth="1"/>
    <col min="12" max="12" width="10.140625" style="0" customWidth="1"/>
    <col min="13" max="13" width="8.00390625" style="23" customWidth="1"/>
    <col min="14" max="14" width="9.421875" style="0" customWidth="1"/>
    <col min="15" max="15" width="7.8515625" style="23" customWidth="1"/>
    <col min="16" max="16" width="11.57421875" style="0" customWidth="1"/>
    <col min="17" max="17" width="8.7109375" style="23" customWidth="1"/>
    <col min="18" max="18" width="11.140625" style="0" customWidth="1"/>
  </cols>
  <sheetData>
    <row r="1" spans="1:18" ht="90.75" customHeight="1" thickBot="1">
      <c r="A1" s="143" t="s">
        <v>102</v>
      </c>
      <c r="B1" s="144"/>
      <c r="C1" s="144"/>
      <c r="D1" s="144"/>
      <c r="E1" s="144"/>
      <c r="F1" s="144"/>
      <c r="G1" s="144"/>
      <c r="H1" s="145"/>
      <c r="I1" s="145"/>
      <c r="J1" s="145"/>
      <c r="K1" s="145"/>
      <c r="L1" s="145"/>
      <c r="M1" s="145"/>
      <c r="N1" s="145"/>
      <c r="P1" s="146" t="s">
        <v>107</v>
      </c>
      <c r="Q1" s="147"/>
      <c r="R1" s="147"/>
    </row>
    <row r="2" spans="1:18" ht="23.25" customHeight="1">
      <c r="A2" s="148" t="s">
        <v>0</v>
      </c>
      <c r="B2" s="150" t="s">
        <v>1</v>
      </c>
      <c r="C2" s="152" t="s">
        <v>23</v>
      </c>
      <c r="D2" s="152" t="s">
        <v>86</v>
      </c>
      <c r="E2" s="155" t="s">
        <v>36</v>
      </c>
      <c r="F2" s="156"/>
      <c r="G2" s="155" t="s">
        <v>37</v>
      </c>
      <c r="H2" s="156"/>
      <c r="I2" s="155" t="s">
        <v>38</v>
      </c>
      <c r="J2" s="156"/>
      <c r="K2" s="136" t="s">
        <v>39</v>
      </c>
      <c r="L2" s="136"/>
      <c r="M2" s="137" t="s">
        <v>40</v>
      </c>
      <c r="N2" s="138"/>
      <c r="O2" s="137" t="s">
        <v>27</v>
      </c>
      <c r="P2" s="138"/>
      <c r="Q2" s="141" t="s">
        <v>97</v>
      </c>
      <c r="R2" s="142"/>
    </row>
    <row r="3" spans="1:18" ht="71.25" customHeight="1">
      <c r="A3" s="149"/>
      <c r="B3" s="151"/>
      <c r="C3" s="153"/>
      <c r="D3" s="154"/>
      <c r="E3" s="31" t="s">
        <v>34</v>
      </c>
      <c r="F3" s="26" t="s">
        <v>35</v>
      </c>
      <c r="G3" s="31" t="s">
        <v>34</v>
      </c>
      <c r="H3" s="5" t="s">
        <v>35</v>
      </c>
      <c r="I3" s="31" t="s">
        <v>34</v>
      </c>
      <c r="J3" s="5" t="s">
        <v>35</v>
      </c>
      <c r="K3" s="31" t="s">
        <v>34</v>
      </c>
      <c r="L3" s="5" t="s">
        <v>35</v>
      </c>
      <c r="M3" s="31" t="s">
        <v>34</v>
      </c>
      <c r="N3" s="5" t="s">
        <v>35</v>
      </c>
      <c r="O3" s="31" t="s">
        <v>34</v>
      </c>
      <c r="P3" s="5" t="s">
        <v>35</v>
      </c>
      <c r="Q3" s="97" t="s">
        <v>34</v>
      </c>
      <c r="R3" s="38" t="s">
        <v>35</v>
      </c>
    </row>
    <row r="4" spans="1:18" ht="43.5" customHeight="1">
      <c r="A4" s="3" t="s">
        <v>16</v>
      </c>
      <c r="B4" s="10" t="s">
        <v>42</v>
      </c>
      <c r="C4" s="28" t="s">
        <v>48</v>
      </c>
      <c r="D4" s="29">
        <v>21.61694769</v>
      </c>
      <c r="E4" s="1">
        <v>168</v>
      </c>
      <c r="F4" s="73">
        <f>E4*D4</f>
        <v>3631.64721192</v>
      </c>
      <c r="G4" s="1">
        <v>160</v>
      </c>
      <c r="H4" s="40">
        <f>G4*D4</f>
        <v>3458.7116304</v>
      </c>
      <c r="I4" s="1">
        <v>174</v>
      </c>
      <c r="J4" s="40">
        <f>I4*D4</f>
        <v>3761.34889806</v>
      </c>
      <c r="K4" s="1">
        <v>120</v>
      </c>
      <c r="L4" s="14">
        <f>K4*D4</f>
        <v>2594.0337228</v>
      </c>
      <c r="M4" s="1">
        <v>124</v>
      </c>
      <c r="N4" s="46">
        <f>M4*D4</f>
        <v>2680.50151356</v>
      </c>
      <c r="O4" s="1">
        <v>120</v>
      </c>
      <c r="P4" s="46">
        <f>O4*D4</f>
        <v>2594.0337228</v>
      </c>
      <c r="Q4" s="98">
        <f>E4+G4+I4+K4+M4+O4</f>
        <v>866</v>
      </c>
      <c r="R4" s="99">
        <v>18720.27</v>
      </c>
    </row>
    <row r="5" spans="1:18" ht="41.25" customHeight="1">
      <c r="A5" s="3" t="s">
        <v>15</v>
      </c>
      <c r="B5" s="10" t="s">
        <v>44</v>
      </c>
      <c r="C5" s="29" t="s">
        <v>66</v>
      </c>
      <c r="D5" s="29">
        <v>21.61694769</v>
      </c>
      <c r="E5" s="1">
        <v>230</v>
      </c>
      <c r="F5" s="73">
        <f>E5*D5</f>
        <v>4971.8979687</v>
      </c>
      <c r="G5" s="1">
        <v>216</v>
      </c>
      <c r="H5" s="40">
        <f>G5*D5</f>
        <v>4669.26070104</v>
      </c>
      <c r="I5" s="1">
        <v>236</v>
      </c>
      <c r="J5" s="40">
        <f>I5*D5</f>
        <v>5101.59965484</v>
      </c>
      <c r="K5" s="1">
        <v>230</v>
      </c>
      <c r="L5" s="14">
        <f>K5*D5</f>
        <v>4971.8979687</v>
      </c>
      <c r="M5" s="1">
        <v>234</v>
      </c>
      <c r="N5" s="46">
        <f>M5*D5</f>
        <v>5058.36575946</v>
      </c>
      <c r="O5" s="1">
        <v>226</v>
      </c>
      <c r="P5" s="46">
        <f>O5*D5</f>
        <v>4885.43017794</v>
      </c>
      <c r="Q5" s="98">
        <f>E5+G5+I5+K5+M5+O5</f>
        <v>1372</v>
      </c>
      <c r="R5" s="99">
        <v>29658.46</v>
      </c>
    </row>
    <row r="6" spans="1:18" ht="45" customHeight="1">
      <c r="A6" s="3" t="s">
        <v>17</v>
      </c>
      <c r="B6" s="10" t="s">
        <v>45</v>
      </c>
      <c r="C6" s="28" t="s">
        <v>87</v>
      </c>
      <c r="D6" s="29">
        <v>21.61694769</v>
      </c>
      <c r="E6" s="1">
        <v>18</v>
      </c>
      <c r="F6" s="73">
        <f>E6*D6</f>
        <v>389.10505842</v>
      </c>
      <c r="G6" s="1">
        <v>8</v>
      </c>
      <c r="H6" s="40">
        <f>G6*D6</f>
        <v>172.93558152</v>
      </c>
      <c r="I6" s="1">
        <v>12</v>
      </c>
      <c r="J6" s="40">
        <f>I6*D6</f>
        <v>259.40337228</v>
      </c>
      <c r="K6" s="1">
        <v>10</v>
      </c>
      <c r="L6" s="14">
        <f>K6*D6</f>
        <v>216.1694769</v>
      </c>
      <c r="M6" s="1">
        <v>14</v>
      </c>
      <c r="N6" s="46">
        <f>M6*D6</f>
        <v>302.63726766</v>
      </c>
      <c r="O6" s="1">
        <v>14</v>
      </c>
      <c r="P6" s="46">
        <f>O6*D6</f>
        <v>302.63726766</v>
      </c>
      <c r="Q6" s="98">
        <f>E6+G6+I6+K6+M6+O6</f>
        <v>76</v>
      </c>
      <c r="R6" s="99">
        <v>1642.9</v>
      </c>
    </row>
    <row r="7" spans="1:18" ht="0.75" customHeight="1" hidden="1">
      <c r="A7" s="4"/>
      <c r="B7" s="16"/>
      <c r="C7" s="7"/>
      <c r="D7" s="6">
        <v>71.9043293975</v>
      </c>
      <c r="E7" s="1">
        <f>C7*D7</f>
        <v>0</v>
      </c>
      <c r="F7" s="27"/>
      <c r="G7" s="2"/>
      <c r="H7" s="1"/>
      <c r="I7" s="2"/>
      <c r="J7" s="1">
        <f>I7*D7</f>
        <v>0</v>
      </c>
      <c r="K7" s="1"/>
      <c r="L7" s="11"/>
      <c r="M7" s="13"/>
      <c r="N7" s="12"/>
      <c r="O7" s="13"/>
      <c r="P7" s="72">
        <f>SUM(P4:P6)</f>
        <v>7782.1011684000005</v>
      </c>
      <c r="Q7" s="98">
        <f>E7+G7+I7+K7+M7+O7</f>
        <v>0</v>
      </c>
      <c r="R7" s="99">
        <f>F7+H7+J7+L7+N7+P7</f>
        <v>7782.1011684000005</v>
      </c>
    </row>
    <row r="8" spans="1:19" s="20" customFormat="1" ht="19.5" customHeight="1">
      <c r="A8" s="88"/>
      <c r="B8" s="89" t="s">
        <v>6</v>
      </c>
      <c r="C8" s="90"/>
      <c r="D8" s="90"/>
      <c r="E8" s="90">
        <f aca="true" t="shared" si="0" ref="E8:O8">SUM(E4:E7)</f>
        <v>416</v>
      </c>
      <c r="F8" s="91">
        <v>8992.66</v>
      </c>
      <c r="G8" s="90">
        <f t="shared" si="0"/>
        <v>384</v>
      </c>
      <c r="H8" s="91">
        <f t="shared" si="0"/>
        <v>8300.90791296</v>
      </c>
      <c r="I8" s="90">
        <f t="shared" si="0"/>
        <v>422</v>
      </c>
      <c r="J8" s="91">
        <f>SUM(J4:J6)</f>
        <v>9122.351925179999</v>
      </c>
      <c r="K8" s="90">
        <f t="shared" si="0"/>
        <v>360</v>
      </c>
      <c r="L8" s="91">
        <f t="shared" si="0"/>
        <v>7782.1011684</v>
      </c>
      <c r="M8" s="90">
        <f t="shared" si="0"/>
        <v>372</v>
      </c>
      <c r="N8" s="91">
        <v>8041.51</v>
      </c>
      <c r="O8" s="90">
        <f t="shared" si="0"/>
        <v>360</v>
      </c>
      <c r="P8" s="91">
        <f>SUM(P7)</f>
        <v>7782.1011684000005</v>
      </c>
      <c r="Q8" s="100">
        <f>E8+G8+I8+K8+M8+O8</f>
        <v>2314</v>
      </c>
      <c r="R8" s="99">
        <f>F8+H8+J8+L8+N8+P8</f>
        <v>50021.632174939994</v>
      </c>
      <c r="S8" s="101"/>
    </row>
    <row r="9" spans="2:19" s="92" customFormat="1" ht="45" customHeight="1">
      <c r="B9" s="93"/>
      <c r="C9" s="94"/>
      <c r="D9" s="94"/>
      <c r="F9" s="93"/>
      <c r="J9" s="95"/>
      <c r="M9" s="96"/>
      <c r="O9" s="96"/>
      <c r="Q9" s="96"/>
      <c r="S9" s="49"/>
    </row>
    <row r="10" ht="12.75">
      <c r="P10" s="30"/>
    </row>
    <row r="12" spans="2:18" ht="54" customHeight="1">
      <c r="B12" s="139" t="s">
        <v>99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</row>
    <row r="13" ht="12.75">
      <c r="B13" s="69"/>
    </row>
    <row r="14" ht="15" customHeight="1">
      <c r="B14" s="69"/>
    </row>
  </sheetData>
  <sheetProtection/>
  <mergeCells count="14">
    <mergeCell ref="D2:D3"/>
    <mergeCell ref="E2:F2"/>
    <mergeCell ref="G2:H2"/>
    <mergeCell ref="I2:J2"/>
    <mergeCell ref="K2:L2"/>
    <mergeCell ref="M2:N2"/>
    <mergeCell ref="O2:P2"/>
    <mergeCell ref="B12:R12"/>
    <mergeCell ref="Q2:R2"/>
    <mergeCell ref="A1:N1"/>
    <mergeCell ref="P1:R1"/>
    <mergeCell ref="A2:A3"/>
    <mergeCell ref="B2:B3"/>
    <mergeCell ref="C2:C3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2" zoomScaleSheetLayoutView="112" zoomScalePageLayoutView="0" workbookViewId="0" topLeftCell="E1">
      <selection activeCell="K1" sqref="K1:M1"/>
    </sheetView>
  </sheetViews>
  <sheetFormatPr defaultColWidth="9.140625" defaultRowHeight="12.75"/>
  <cols>
    <col min="1" max="1" width="4.140625" style="0" customWidth="1"/>
    <col min="2" max="2" width="27.57421875" style="18" customWidth="1"/>
    <col min="3" max="3" width="21.8515625" style="8" customWidth="1"/>
    <col min="4" max="4" width="10.8515625" style="8" customWidth="1"/>
    <col min="5" max="5" width="15.140625" style="0" customWidth="1"/>
    <col min="6" max="6" width="10.8515625" style="18" customWidth="1"/>
    <col min="7" max="7" width="15.8515625" style="0" customWidth="1"/>
    <col min="8" max="8" width="12.00390625" style="0" customWidth="1"/>
    <col min="9" max="9" width="15.28125" style="0" customWidth="1"/>
    <col min="10" max="10" width="9.8515625" style="0" customWidth="1"/>
    <col min="11" max="11" width="0.2890625" style="0" customWidth="1"/>
    <col min="12" max="12" width="13.8515625" style="0" customWidth="1"/>
    <col min="13" max="13" width="19.8515625" style="0" customWidth="1"/>
  </cols>
  <sheetData>
    <row r="1" spans="11:13" ht="60.75" customHeight="1">
      <c r="K1" s="163" t="s">
        <v>109</v>
      </c>
      <c r="L1" s="164"/>
      <c r="M1" s="164"/>
    </row>
    <row r="2" spans="1:12" ht="42.75" customHeight="1" thickBot="1">
      <c r="A2" s="165" t="s">
        <v>106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23.25" customHeight="1">
      <c r="A3" s="166" t="s">
        <v>0</v>
      </c>
      <c r="B3" s="168" t="s">
        <v>1</v>
      </c>
      <c r="C3" s="170" t="s">
        <v>23</v>
      </c>
      <c r="D3" s="170" t="s">
        <v>43</v>
      </c>
      <c r="E3" s="157" t="s">
        <v>39</v>
      </c>
      <c r="F3" s="158"/>
      <c r="G3" s="157" t="s">
        <v>40</v>
      </c>
      <c r="H3" s="158"/>
      <c r="I3" s="157" t="s">
        <v>27</v>
      </c>
      <c r="J3" s="158"/>
      <c r="K3" s="161" t="s">
        <v>6</v>
      </c>
      <c r="L3" s="162"/>
    </row>
    <row r="4" spans="1:12" ht="51" customHeight="1">
      <c r="A4" s="167"/>
      <c r="B4" s="169"/>
      <c r="C4" s="171"/>
      <c r="D4" s="172"/>
      <c r="E4" s="113" t="s">
        <v>56</v>
      </c>
      <c r="F4" s="114" t="s">
        <v>35</v>
      </c>
      <c r="G4" s="113" t="s">
        <v>56</v>
      </c>
      <c r="H4" s="114" t="s">
        <v>35</v>
      </c>
      <c r="I4" s="113" t="s">
        <v>56</v>
      </c>
      <c r="J4" s="114" t="s">
        <v>35</v>
      </c>
      <c r="K4" s="113" t="s">
        <v>56</v>
      </c>
      <c r="L4" s="115" t="s">
        <v>85</v>
      </c>
    </row>
    <row r="5" spans="1:12" ht="50.25" customHeight="1">
      <c r="A5" s="116" t="s">
        <v>16</v>
      </c>
      <c r="B5" s="112" t="s">
        <v>49</v>
      </c>
      <c r="C5" s="112" t="s">
        <v>26</v>
      </c>
      <c r="D5" s="117">
        <v>0.334383359</v>
      </c>
      <c r="E5" s="117">
        <v>46125</v>
      </c>
      <c r="F5" s="118">
        <f>E5*D5</f>
        <v>15423.432433875</v>
      </c>
      <c r="G5" s="117">
        <v>46740</v>
      </c>
      <c r="H5" s="118">
        <f>G5*D5</f>
        <v>15629.07819966</v>
      </c>
      <c r="I5" s="117">
        <v>44895</v>
      </c>
      <c r="J5" s="118">
        <f>I5*D5</f>
        <v>15012.140902305</v>
      </c>
      <c r="K5" s="117" t="e">
        <f>E5+G5+I5+#REF!+#REF!+#REF!+#REF!</f>
        <v>#REF!</v>
      </c>
      <c r="L5" s="119">
        <f>F5+H5+J5</f>
        <v>46064.65153584</v>
      </c>
    </row>
    <row r="6" spans="1:12" ht="41.25" customHeight="1">
      <c r="A6" s="116" t="s">
        <v>15</v>
      </c>
      <c r="B6" s="112" t="s">
        <v>50</v>
      </c>
      <c r="C6" s="112" t="s">
        <v>26</v>
      </c>
      <c r="D6" s="117">
        <v>0.334383359</v>
      </c>
      <c r="E6" s="117">
        <v>17015</v>
      </c>
      <c r="F6" s="118">
        <f>E6*D6</f>
        <v>5689.532853385</v>
      </c>
      <c r="G6" s="117">
        <v>20500</v>
      </c>
      <c r="H6" s="118">
        <f>G6*D6</f>
        <v>6854.8588595</v>
      </c>
      <c r="I6" s="117">
        <v>18860</v>
      </c>
      <c r="J6" s="118">
        <f>I6*D6</f>
        <v>6306.47015074</v>
      </c>
      <c r="K6" s="117" t="e">
        <f>E6+G6+I6+#REF!+#REF!+#REF!+#REF!</f>
        <v>#REF!</v>
      </c>
      <c r="L6" s="119">
        <f>F6+H6+J6</f>
        <v>18850.861863625</v>
      </c>
    </row>
    <row r="7" spans="1:12" ht="34.5" customHeight="1">
      <c r="A7" s="116" t="s">
        <v>17</v>
      </c>
      <c r="B7" s="112" t="s">
        <v>51</v>
      </c>
      <c r="C7" s="112" t="s">
        <v>48</v>
      </c>
      <c r="D7" s="117">
        <v>0.334383359</v>
      </c>
      <c r="E7" s="117">
        <v>45630</v>
      </c>
      <c r="F7" s="118">
        <f>E7*D7</f>
        <v>15257.91267117</v>
      </c>
      <c r="G7" s="117">
        <v>47455.2</v>
      </c>
      <c r="H7" s="118">
        <f>G7*D7</f>
        <v>15868.229178016798</v>
      </c>
      <c r="I7" s="117">
        <v>45630</v>
      </c>
      <c r="J7" s="118">
        <f>I7*D7</f>
        <v>15257.91267117</v>
      </c>
      <c r="K7" s="117" t="e">
        <f>E7+G7+I7+#REF!+#REF!+#REF!+#REF!</f>
        <v>#REF!</v>
      </c>
      <c r="L7" s="119">
        <f>F7+H7+J7</f>
        <v>46384.054520356796</v>
      </c>
    </row>
    <row r="8" spans="1:13" ht="31.5" customHeight="1">
      <c r="A8" s="120" t="s">
        <v>18</v>
      </c>
      <c r="B8" s="111" t="s">
        <v>54</v>
      </c>
      <c r="C8" s="121" t="s">
        <v>52</v>
      </c>
      <c r="D8" s="117">
        <v>0.334383359</v>
      </c>
      <c r="E8" s="117">
        <v>87120</v>
      </c>
      <c r="F8" s="118">
        <f>E8*D8</f>
        <v>29131.478236079998</v>
      </c>
      <c r="G8" s="121">
        <v>102960</v>
      </c>
      <c r="H8" s="118">
        <f>G8*D8</f>
        <v>34428.11064264</v>
      </c>
      <c r="I8" s="121">
        <v>95040</v>
      </c>
      <c r="J8" s="118">
        <f>I8*D8</f>
        <v>31779.794439359997</v>
      </c>
      <c r="K8" s="117" t="e">
        <f>E8+G8+I8+#REF!+#REF!+#REF!+#REF!</f>
        <v>#REF!</v>
      </c>
      <c r="L8" s="119">
        <f>F8+H8+J8</f>
        <v>95339.38331807998</v>
      </c>
      <c r="M8" s="30"/>
    </row>
    <row r="9" spans="1:12" ht="33" customHeight="1">
      <c r="A9" s="120" t="s">
        <v>19</v>
      </c>
      <c r="B9" s="111" t="s">
        <v>53</v>
      </c>
      <c r="C9" s="121" t="s">
        <v>55</v>
      </c>
      <c r="D9" s="117">
        <v>0.334383359</v>
      </c>
      <c r="E9" s="121">
        <v>300115.2</v>
      </c>
      <c r="F9" s="118">
        <f>E9*D9</f>
        <v>100353.5286629568</v>
      </c>
      <c r="G9" s="121">
        <v>354681.6</v>
      </c>
      <c r="H9" s="118">
        <f>G9*D9</f>
        <v>118599.6247834944</v>
      </c>
      <c r="I9" s="121">
        <v>327398.4</v>
      </c>
      <c r="J9" s="122">
        <f>I9*D9</f>
        <v>109476.5767232256</v>
      </c>
      <c r="K9" s="117" t="e">
        <f>E9+G9+I9+#REF!+#REF!+#REF!+#REF!</f>
        <v>#REF!</v>
      </c>
      <c r="L9" s="119">
        <f>F9+H9+J9</f>
        <v>328429.73016967677</v>
      </c>
    </row>
    <row r="10" spans="1:12" s="20" customFormat="1" ht="23.25" customHeight="1" thickBot="1">
      <c r="A10" s="123"/>
      <c r="B10" s="124" t="s">
        <v>6</v>
      </c>
      <c r="C10" s="125"/>
      <c r="D10" s="125"/>
      <c r="E10" s="125">
        <f aca="true" t="shared" si="0" ref="E10:K10">SUM(E5:E9)</f>
        <v>496005.2</v>
      </c>
      <c r="F10" s="126">
        <f t="shared" si="0"/>
        <v>165855.8848574668</v>
      </c>
      <c r="G10" s="126">
        <f t="shared" si="0"/>
        <v>572336.8</v>
      </c>
      <c r="H10" s="126">
        <f t="shared" si="0"/>
        <v>191379.9016633112</v>
      </c>
      <c r="I10" s="126">
        <f t="shared" si="0"/>
        <v>531823.4</v>
      </c>
      <c r="J10" s="126">
        <f t="shared" si="0"/>
        <v>177832.8948868006</v>
      </c>
      <c r="K10" s="126" t="e">
        <f t="shared" si="0"/>
        <v>#REF!</v>
      </c>
      <c r="L10" s="119">
        <v>535068.67</v>
      </c>
    </row>
    <row r="11" spans="1:13" ht="20.2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/>
      <c r="M11" s="49"/>
    </row>
    <row r="12" spans="1:13" ht="35.25" customHeight="1">
      <c r="A12" s="129"/>
      <c r="B12" s="129" t="s">
        <v>83</v>
      </c>
      <c r="C12" s="129" t="s">
        <v>23</v>
      </c>
      <c r="D12" s="130" t="s">
        <v>81</v>
      </c>
      <c r="E12" s="130" t="s">
        <v>34</v>
      </c>
      <c r="F12" s="129" t="s">
        <v>35</v>
      </c>
      <c r="G12" s="130" t="s">
        <v>34</v>
      </c>
      <c r="H12" s="129" t="s">
        <v>35</v>
      </c>
      <c r="I12" s="130" t="s">
        <v>34</v>
      </c>
      <c r="J12" s="129" t="s">
        <v>35</v>
      </c>
      <c r="K12" s="129"/>
      <c r="L12" s="115" t="s">
        <v>88</v>
      </c>
      <c r="M12" s="49"/>
    </row>
    <row r="13" spans="1:13" ht="32.25" customHeight="1">
      <c r="A13" s="129" t="s">
        <v>20</v>
      </c>
      <c r="B13" s="129" t="s">
        <v>80</v>
      </c>
      <c r="C13" s="117" t="s">
        <v>52</v>
      </c>
      <c r="D13" s="129">
        <v>225.7922535</v>
      </c>
      <c r="E13" s="129">
        <v>152</v>
      </c>
      <c r="F13" s="131">
        <f>D13*E13</f>
        <v>34320.422532</v>
      </c>
      <c r="G13" s="129">
        <v>168</v>
      </c>
      <c r="H13" s="131">
        <f>D13*G13</f>
        <v>37933.098588</v>
      </c>
      <c r="I13" s="129">
        <v>168</v>
      </c>
      <c r="J13" s="131">
        <f>D13*I13</f>
        <v>37933.098588</v>
      </c>
      <c r="K13" s="129"/>
      <c r="L13" s="132">
        <f>F13+H13+J13</f>
        <v>110186.61970799998</v>
      </c>
      <c r="M13" s="49"/>
    </row>
    <row r="14" spans="1:12" ht="33" customHeight="1">
      <c r="A14" s="129" t="s">
        <v>21</v>
      </c>
      <c r="B14" s="133" t="s">
        <v>82</v>
      </c>
      <c r="C14" s="134" t="s">
        <v>57</v>
      </c>
      <c r="D14" s="133">
        <v>176.470588</v>
      </c>
      <c r="E14" s="133">
        <v>44</v>
      </c>
      <c r="F14" s="135">
        <f>D14*E14</f>
        <v>7764.7058719999995</v>
      </c>
      <c r="G14" s="133">
        <v>52</v>
      </c>
      <c r="H14" s="131">
        <f>D14*G14</f>
        <v>9176.470576</v>
      </c>
      <c r="I14" s="133">
        <v>48</v>
      </c>
      <c r="J14" s="131">
        <f>D14*I14</f>
        <v>8470.588224</v>
      </c>
      <c r="K14" s="133"/>
      <c r="L14" s="132">
        <f>F14+H14+J14</f>
        <v>25411.764671999998</v>
      </c>
    </row>
    <row r="16" ht="50.25" customHeight="1"/>
    <row r="17" spans="2:18" ht="35.25" customHeight="1">
      <c r="B17" s="159" t="s">
        <v>101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</row>
    <row r="18" ht="12.75">
      <c r="B18" s="69"/>
    </row>
    <row r="19" ht="12.75">
      <c r="B19" s="69"/>
    </row>
  </sheetData>
  <sheetProtection/>
  <mergeCells count="11">
    <mergeCell ref="D3:D4"/>
    <mergeCell ref="E3:F3"/>
    <mergeCell ref="B17:R17"/>
    <mergeCell ref="G3:H3"/>
    <mergeCell ref="I3:J3"/>
    <mergeCell ref="K3:L3"/>
    <mergeCell ref="K1:M1"/>
    <mergeCell ref="A2:L2"/>
    <mergeCell ref="A3:A4"/>
    <mergeCell ref="B3:B4"/>
    <mergeCell ref="C3:C4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tabSelected="1" view="pageBreakPreview" zoomScale="112" zoomScaleSheetLayoutView="112" zoomScalePageLayoutView="0" workbookViewId="0" topLeftCell="A1">
      <selection activeCell="AG1" sqref="AG1:AJ1"/>
    </sheetView>
  </sheetViews>
  <sheetFormatPr defaultColWidth="9.140625" defaultRowHeight="12.75"/>
  <cols>
    <col min="1" max="1" width="4.140625" style="0" customWidth="1"/>
    <col min="2" max="2" width="23.00390625" style="18" customWidth="1"/>
    <col min="3" max="3" width="25.140625" style="8" customWidth="1"/>
    <col min="4" max="4" width="10.140625" style="8" customWidth="1"/>
    <col min="5" max="5" width="8.7109375" style="0" customWidth="1"/>
    <col min="6" max="6" width="11.421875" style="18" customWidth="1"/>
    <col min="7" max="7" width="9.8515625" style="0" customWidth="1"/>
    <col min="8" max="9" width="10.8515625" style="0" customWidth="1"/>
    <col min="10" max="10" width="10.421875" style="0" customWidth="1"/>
    <col min="11" max="11" width="9.7109375" style="0" customWidth="1"/>
    <col min="12" max="12" width="10.140625" style="0" customWidth="1"/>
    <col min="13" max="13" width="9.57421875" style="23" customWidth="1"/>
    <col min="14" max="14" width="9.421875" style="0" customWidth="1"/>
    <col min="15" max="15" width="9.7109375" style="23" customWidth="1"/>
    <col min="16" max="16" width="10.28125" style="0" customWidth="1"/>
    <col min="17" max="17" width="11.7109375" style="0" customWidth="1"/>
    <col min="18" max="18" width="13.8515625" style="0" customWidth="1"/>
    <col min="19" max="19" width="7.28125" style="0" customWidth="1"/>
    <col min="20" max="20" width="22.57421875" style="0" customWidth="1"/>
    <col min="21" max="21" width="23.7109375" style="0" customWidth="1"/>
    <col min="22" max="22" width="10.140625" style="0" customWidth="1"/>
    <col min="23" max="23" width="10.00390625" style="23" customWidth="1"/>
    <col min="24" max="24" width="11.140625" style="0" customWidth="1"/>
    <col min="25" max="25" width="8.7109375" style="23" customWidth="1"/>
    <col min="26" max="26" width="10.421875" style="0" customWidth="1"/>
    <col min="28" max="28" width="9.57421875" style="0" bestFit="1" customWidth="1"/>
    <col min="30" max="30" width="9.57421875" style="0" bestFit="1" customWidth="1"/>
    <col min="32" max="32" width="10.421875" style="0" bestFit="1" customWidth="1"/>
    <col min="34" max="34" width="9.57421875" style="0" bestFit="1" customWidth="1"/>
    <col min="35" max="35" width="12.421875" style="20" customWidth="1"/>
  </cols>
  <sheetData>
    <row r="1" spans="1:36" ht="72" customHeight="1" thickBot="1">
      <c r="A1" s="143" t="s">
        <v>100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N1" s="173"/>
      <c r="O1" s="183"/>
      <c r="P1" s="183"/>
      <c r="Q1" s="173" t="s">
        <v>110</v>
      </c>
      <c r="R1" s="173"/>
      <c r="S1" s="79"/>
      <c r="AG1" s="163" t="s">
        <v>111</v>
      </c>
      <c r="AH1" s="176"/>
      <c r="AI1" s="176"/>
      <c r="AJ1" s="176"/>
    </row>
    <row r="2" spans="1:35" ht="23.25" customHeight="1">
      <c r="A2" s="148" t="s">
        <v>0</v>
      </c>
      <c r="B2" s="150" t="s">
        <v>1</v>
      </c>
      <c r="C2" s="152" t="s">
        <v>23</v>
      </c>
      <c r="D2" s="152" t="s">
        <v>90</v>
      </c>
      <c r="E2" s="155" t="s">
        <v>36</v>
      </c>
      <c r="F2" s="156"/>
      <c r="G2" s="155" t="s">
        <v>37</v>
      </c>
      <c r="H2" s="156"/>
      <c r="I2" s="155" t="s">
        <v>38</v>
      </c>
      <c r="J2" s="156"/>
      <c r="K2" s="136" t="s">
        <v>39</v>
      </c>
      <c r="L2" s="136"/>
      <c r="M2" s="137" t="s">
        <v>40</v>
      </c>
      <c r="N2" s="138"/>
      <c r="O2" s="137" t="s">
        <v>27</v>
      </c>
      <c r="P2" s="138"/>
      <c r="Q2" s="182" t="s">
        <v>6</v>
      </c>
      <c r="R2" s="182"/>
      <c r="S2" s="179" t="s">
        <v>0</v>
      </c>
      <c r="T2" s="150" t="s">
        <v>1</v>
      </c>
      <c r="U2" s="152" t="s">
        <v>23</v>
      </c>
      <c r="V2" s="152" t="s">
        <v>90</v>
      </c>
      <c r="W2" s="137" t="s">
        <v>28</v>
      </c>
      <c r="X2" s="138"/>
      <c r="Y2" s="137" t="s">
        <v>29</v>
      </c>
      <c r="Z2" s="138"/>
      <c r="AA2" s="177" t="s">
        <v>30</v>
      </c>
      <c r="AB2" s="178"/>
      <c r="AC2" s="137" t="s">
        <v>31</v>
      </c>
      <c r="AD2" s="138"/>
      <c r="AE2" s="137" t="s">
        <v>32</v>
      </c>
      <c r="AF2" s="138"/>
      <c r="AG2" s="137" t="s">
        <v>33</v>
      </c>
      <c r="AH2" s="138"/>
      <c r="AI2" s="45"/>
    </row>
    <row r="3" spans="1:35" ht="55.5" customHeight="1">
      <c r="A3" s="149"/>
      <c r="B3" s="151"/>
      <c r="C3" s="153"/>
      <c r="D3" s="181"/>
      <c r="E3" s="31" t="s">
        <v>34</v>
      </c>
      <c r="F3" s="26" t="s">
        <v>35</v>
      </c>
      <c r="G3" s="31" t="s">
        <v>34</v>
      </c>
      <c r="H3" s="5" t="s">
        <v>35</v>
      </c>
      <c r="I3" s="31" t="s">
        <v>34</v>
      </c>
      <c r="J3" s="5" t="s">
        <v>35</v>
      </c>
      <c r="K3" s="31" t="s">
        <v>34</v>
      </c>
      <c r="L3" s="5" t="s">
        <v>35</v>
      </c>
      <c r="M3" s="31" t="s">
        <v>34</v>
      </c>
      <c r="N3" s="5" t="s">
        <v>35</v>
      </c>
      <c r="O3" s="31" t="s">
        <v>34</v>
      </c>
      <c r="P3" s="5" t="s">
        <v>35</v>
      </c>
      <c r="Q3" s="97" t="s">
        <v>34</v>
      </c>
      <c r="R3" s="38" t="s">
        <v>35</v>
      </c>
      <c r="S3" s="149"/>
      <c r="T3" s="151"/>
      <c r="U3" s="153"/>
      <c r="V3" s="181"/>
      <c r="W3" s="31" t="s">
        <v>34</v>
      </c>
      <c r="X3" s="5" t="s">
        <v>35</v>
      </c>
      <c r="Y3" s="31" t="s">
        <v>34</v>
      </c>
      <c r="Z3" s="5" t="s">
        <v>35</v>
      </c>
      <c r="AA3" s="31" t="s">
        <v>34</v>
      </c>
      <c r="AB3" s="5" t="s">
        <v>35</v>
      </c>
      <c r="AC3" s="31" t="s">
        <v>34</v>
      </c>
      <c r="AD3" s="5" t="s">
        <v>35</v>
      </c>
      <c r="AE3" s="31" t="s">
        <v>34</v>
      </c>
      <c r="AF3" s="5" t="s">
        <v>35</v>
      </c>
      <c r="AG3" s="31" t="s">
        <v>34</v>
      </c>
      <c r="AH3" s="5" t="s">
        <v>35</v>
      </c>
      <c r="AI3" s="38" t="s">
        <v>91</v>
      </c>
    </row>
    <row r="4" spans="1:35" ht="30.75" customHeight="1">
      <c r="A4" s="3" t="s">
        <v>16</v>
      </c>
      <c r="B4" s="34" t="s">
        <v>58</v>
      </c>
      <c r="C4" s="35" t="s">
        <v>59</v>
      </c>
      <c r="D4" s="29">
        <v>180.742985</v>
      </c>
      <c r="E4" s="1">
        <v>46</v>
      </c>
      <c r="F4" s="32">
        <f aca="true" t="shared" si="0" ref="F4:F18">E4*D4</f>
        <v>8314.177310000001</v>
      </c>
      <c r="G4" s="1">
        <v>48</v>
      </c>
      <c r="H4" s="40">
        <f aca="true" t="shared" si="1" ref="H4:H18">G4*D4</f>
        <v>8675.66328</v>
      </c>
      <c r="I4" s="1">
        <v>50</v>
      </c>
      <c r="J4" s="40">
        <f>I4*D4</f>
        <v>9037.14925</v>
      </c>
      <c r="K4" s="1">
        <v>50</v>
      </c>
      <c r="L4" s="14">
        <f aca="true" t="shared" si="2" ref="L4:L18">K4*D4</f>
        <v>9037.14925</v>
      </c>
      <c r="M4" s="1">
        <v>48</v>
      </c>
      <c r="N4" s="46">
        <f aca="true" t="shared" si="3" ref="N4:N18">M4*D4</f>
        <v>8675.66328</v>
      </c>
      <c r="O4" s="1">
        <v>46</v>
      </c>
      <c r="P4" s="46">
        <f aca="true" t="shared" si="4" ref="P4:P18">O4*D4</f>
        <v>8314.177310000001</v>
      </c>
      <c r="Q4" s="103">
        <f>E4+G4+I4+K4+M4+O4</f>
        <v>288</v>
      </c>
      <c r="R4" s="104">
        <v>52053.98</v>
      </c>
      <c r="S4" s="3" t="s">
        <v>16</v>
      </c>
      <c r="T4" s="34" t="s">
        <v>58</v>
      </c>
      <c r="U4" s="35" t="s">
        <v>59</v>
      </c>
      <c r="V4" s="29">
        <v>180.742985</v>
      </c>
      <c r="W4" s="1">
        <v>52</v>
      </c>
      <c r="X4" s="48">
        <f>W4*V4</f>
        <v>9398.63522</v>
      </c>
      <c r="Y4" s="1">
        <v>52</v>
      </c>
      <c r="Z4" s="46">
        <f>Y4*V4</f>
        <v>9398.63522</v>
      </c>
      <c r="AA4" s="1">
        <v>52</v>
      </c>
      <c r="AB4" s="14">
        <f>AA4*V4</f>
        <v>9398.63522</v>
      </c>
      <c r="AC4" s="1">
        <v>50</v>
      </c>
      <c r="AD4" s="46">
        <f>AC4*V4</f>
        <v>9037.14925</v>
      </c>
      <c r="AE4" s="1">
        <v>52</v>
      </c>
      <c r="AF4" s="46">
        <f>AE4*V4</f>
        <v>9398.63522</v>
      </c>
      <c r="AG4" s="1">
        <v>52</v>
      </c>
      <c r="AH4" s="48">
        <f>AG4*V4</f>
        <v>9398.63522</v>
      </c>
      <c r="AI4" s="39">
        <v>108084.33</v>
      </c>
    </row>
    <row r="5" spans="1:35" ht="41.25" customHeight="1">
      <c r="A5" s="3" t="s">
        <v>15</v>
      </c>
      <c r="B5" s="35" t="s">
        <v>60</v>
      </c>
      <c r="C5" s="35" t="s">
        <v>52</v>
      </c>
      <c r="D5" s="29">
        <v>393.115992</v>
      </c>
      <c r="E5" s="1">
        <v>46</v>
      </c>
      <c r="F5" s="32">
        <f t="shared" si="0"/>
        <v>18083.335632000002</v>
      </c>
      <c r="G5" s="1">
        <v>48</v>
      </c>
      <c r="H5" s="40">
        <f t="shared" si="1"/>
        <v>18869.567616</v>
      </c>
      <c r="I5" s="1">
        <v>50</v>
      </c>
      <c r="J5" s="40">
        <f aca="true" t="shared" si="5" ref="J5:J18">I5*D5</f>
        <v>19655.7996</v>
      </c>
      <c r="K5" s="1">
        <v>50</v>
      </c>
      <c r="L5" s="14">
        <f t="shared" si="2"/>
        <v>19655.7996</v>
      </c>
      <c r="M5" s="1">
        <v>48</v>
      </c>
      <c r="N5" s="46">
        <f t="shared" si="3"/>
        <v>18869.567616</v>
      </c>
      <c r="O5" s="1">
        <v>46</v>
      </c>
      <c r="P5" s="46">
        <f t="shared" si="4"/>
        <v>18083.335632000002</v>
      </c>
      <c r="Q5" s="103">
        <f aca="true" t="shared" si="6" ref="Q5:Q19">E5+G5+I5+K5+M5+O5</f>
        <v>288</v>
      </c>
      <c r="R5" s="104">
        <v>113217.42</v>
      </c>
      <c r="S5" s="3" t="s">
        <v>15</v>
      </c>
      <c r="T5" s="35" t="s">
        <v>60</v>
      </c>
      <c r="U5" s="35" t="s">
        <v>52</v>
      </c>
      <c r="V5" s="29">
        <v>393.115992</v>
      </c>
      <c r="W5" s="1">
        <v>52</v>
      </c>
      <c r="X5" s="48">
        <f aca="true" t="shared" si="7" ref="X5:X18">W5*V5</f>
        <v>20442.031584</v>
      </c>
      <c r="Y5" s="1">
        <v>52</v>
      </c>
      <c r="Z5" s="46">
        <f aca="true" t="shared" si="8" ref="Z5:Z18">Y5*V5</f>
        <v>20442.031584</v>
      </c>
      <c r="AA5" s="1">
        <v>52</v>
      </c>
      <c r="AB5" s="14">
        <f aca="true" t="shared" si="9" ref="AB5:AB18">AA5*V5</f>
        <v>20442.031584</v>
      </c>
      <c r="AC5" s="1">
        <v>50</v>
      </c>
      <c r="AD5" s="46">
        <f aca="true" t="shared" si="10" ref="AD5:AD18">AC5*V5</f>
        <v>19655.7996</v>
      </c>
      <c r="AE5" s="1">
        <v>52</v>
      </c>
      <c r="AF5" s="46">
        <f aca="true" t="shared" si="11" ref="AF5:AF18">AE5*V5</f>
        <v>20442.031584</v>
      </c>
      <c r="AG5" s="1">
        <v>52</v>
      </c>
      <c r="AH5" s="48">
        <f aca="true" t="shared" si="12" ref="AH5:AH18">AG5*V5</f>
        <v>20442.031584</v>
      </c>
      <c r="AI5" s="39">
        <v>235083.37</v>
      </c>
    </row>
    <row r="6" spans="1:35" ht="30.75" customHeight="1">
      <c r="A6" s="3" t="s">
        <v>17</v>
      </c>
      <c r="B6" s="34" t="s">
        <v>61</v>
      </c>
      <c r="C6" s="35" t="s">
        <v>93</v>
      </c>
      <c r="D6" s="29">
        <v>253.040179</v>
      </c>
      <c r="E6" s="1">
        <v>46</v>
      </c>
      <c r="F6" s="32">
        <f t="shared" si="0"/>
        <v>11639.848234</v>
      </c>
      <c r="G6" s="1">
        <v>48</v>
      </c>
      <c r="H6" s="40">
        <f t="shared" si="1"/>
        <v>12145.928592</v>
      </c>
      <c r="I6" s="1">
        <v>50</v>
      </c>
      <c r="J6" s="40">
        <f t="shared" si="5"/>
        <v>12652.00895</v>
      </c>
      <c r="K6" s="1">
        <v>50</v>
      </c>
      <c r="L6" s="14">
        <f t="shared" si="2"/>
        <v>12652.00895</v>
      </c>
      <c r="M6" s="1">
        <v>48</v>
      </c>
      <c r="N6" s="46">
        <f t="shared" si="3"/>
        <v>12145.928592</v>
      </c>
      <c r="O6" s="1">
        <v>46</v>
      </c>
      <c r="P6" s="46">
        <f t="shared" si="4"/>
        <v>11639.848234</v>
      </c>
      <c r="Q6" s="103">
        <f t="shared" si="6"/>
        <v>288</v>
      </c>
      <c r="R6" s="104">
        <v>72875.58</v>
      </c>
      <c r="S6" s="3" t="s">
        <v>17</v>
      </c>
      <c r="T6" s="34" t="s">
        <v>61</v>
      </c>
      <c r="U6" s="35" t="s">
        <v>92</v>
      </c>
      <c r="V6" s="29">
        <v>253.040179</v>
      </c>
      <c r="W6" s="1">
        <v>52</v>
      </c>
      <c r="X6" s="48">
        <f t="shared" si="7"/>
        <v>13158.089308</v>
      </c>
      <c r="Y6" s="1">
        <v>52</v>
      </c>
      <c r="Z6" s="46">
        <f t="shared" si="8"/>
        <v>13158.089308</v>
      </c>
      <c r="AA6" s="1">
        <v>52</v>
      </c>
      <c r="AB6" s="14">
        <f t="shared" si="9"/>
        <v>13158.089308</v>
      </c>
      <c r="AC6" s="1">
        <v>50</v>
      </c>
      <c r="AD6" s="46">
        <f t="shared" si="10"/>
        <v>12652.00895</v>
      </c>
      <c r="AE6" s="1">
        <v>52</v>
      </c>
      <c r="AF6" s="46">
        <f t="shared" si="11"/>
        <v>13158.089308</v>
      </c>
      <c r="AG6" s="1">
        <v>52</v>
      </c>
      <c r="AH6" s="48">
        <f t="shared" si="12"/>
        <v>13158.089308</v>
      </c>
      <c r="AI6" s="39">
        <v>151318.04</v>
      </c>
    </row>
    <row r="7" spans="1:35" ht="29.25" customHeight="1">
      <c r="A7" s="3" t="s">
        <v>18</v>
      </c>
      <c r="B7" s="34" t="s">
        <v>62</v>
      </c>
      <c r="C7" s="35" t="s">
        <v>59</v>
      </c>
      <c r="D7" s="29">
        <v>228.188018</v>
      </c>
      <c r="E7" s="1">
        <v>40</v>
      </c>
      <c r="F7" s="32">
        <f t="shared" si="0"/>
        <v>9127.52072</v>
      </c>
      <c r="G7" s="1">
        <v>40</v>
      </c>
      <c r="H7" s="40">
        <f t="shared" si="1"/>
        <v>9127.52072</v>
      </c>
      <c r="I7" s="1">
        <v>44</v>
      </c>
      <c r="J7" s="40">
        <f t="shared" si="5"/>
        <v>10040.272792</v>
      </c>
      <c r="K7" s="1">
        <v>40</v>
      </c>
      <c r="L7" s="14">
        <f t="shared" si="2"/>
        <v>9127.52072</v>
      </c>
      <c r="M7" s="1">
        <v>40</v>
      </c>
      <c r="N7" s="46">
        <f t="shared" si="3"/>
        <v>9127.52072</v>
      </c>
      <c r="O7" s="1">
        <v>38</v>
      </c>
      <c r="P7" s="46">
        <f t="shared" si="4"/>
        <v>8671.144684</v>
      </c>
      <c r="Q7" s="103">
        <f t="shared" si="6"/>
        <v>242</v>
      </c>
      <c r="R7" s="104">
        <v>55221.49</v>
      </c>
      <c r="S7" s="3" t="s">
        <v>18</v>
      </c>
      <c r="T7" s="34" t="s">
        <v>62</v>
      </c>
      <c r="U7" s="35" t="s">
        <v>59</v>
      </c>
      <c r="V7" s="29">
        <v>228.188018</v>
      </c>
      <c r="W7" s="1">
        <v>44</v>
      </c>
      <c r="X7" s="48">
        <f t="shared" si="7"/>
        <v>10040.272792</v>
      </c>
      <c r="Y7" s="1">
        <v>44</v>
      </c>
      <c r="Z7" s="46">
        <f t="shared" si="8"/>
        <v>10040.272792</v>
      </c>
      <c r="AA7" s="1">
        <v>44</v>
      </c>
      <c r="AB7" s="14">
        <f t="shared" si="9"/>
        <v>10040.272792</v>
      </c>
      <c r="AC7" s="1">
        <v>40</v>
      </c>
      <c r="AD7" s="46">
        <f t="shared" si="10"/>
        <v>9127.52072</v>
      </c>
      <c r="AE7" s="1">
        <v>44</v>
      </c>
      <c r="AF7" s="46">
        <f t="shared" si="11"/>
        <v>10040.272792</v>
      </c>
      <c r="AG7" s="1">
        <v>42</v>
      </c>
      <c r="AH7" s="48">
        <f t="shared" si="12"/>
        <v>9583.896756</v>
      </c>
      <c r="AI7" s="39">
        <v>114093.99</v>
      </c>
    </row>
    <row r="8" spans="1:35" ht="30.75" customHeight="1">
      <c r="A8" s="3" t="s">
        <v>19</v>
      </c>
      <c r="B8" s="34" t="s">
        <v>63</v>
      </c>
      <c r="C8" s="35" t="s">
        <v>52</v>
      </c>
      <c r="D8" s="29">
        <v>228.188018</v>
      </c>
      <c r="E8" s="1">
        <v>46</v>
      </c>
      <c r="F8" s="32">
        <f t="shared" si="0"/>
        <v>10496.648828</v>
      </c>
      <c r="G8" s="1">
        <v>48</v>
      </c>
      <c r="H8" s="40">
        <f t="shared" si="1"/>
        <v>10953.024863999999</v>
      </c>
      <c r="I8" s="1">
        <v>50</v>
      </c>
      <c r="J8" s="40">
        <f t="shared" si="5"/>
        <v>11409.4009</v>
      </c>
      <c r="K8" s="1">
        <v>50</v>
      </c>
      <c r="L8" s="14">
        <f t="shared" si="2"/>
        <v>11409.4009</v>
      </c>
      <c r="M8" s="1">
        <v>48</v>
      </c>
      <c r="N8" s="46">
        <f t="shared" si="3"/>
        <v>10953.024863999999</v>
      </c>
      <c r="O8" s="1">
        <v>46</v>
      </c>
      <c r="P8" s="46">
        <f t="shared" si="4"/>
        <v>10496.648828</v>
      </c>
      <c r="Q8" s="103">
        <f t="shared" si="6"/>
        <v>288</v>
      </c>
      <c r="R8" s="104">
        <v>65718.14</v>
      </c>
      <c r="S8" s="3" t="s">
        <v>19</v>
      </c>
      <c r="T8" s="34" t="s">
        <v>63</v>
      </c>
      <c r="U8" s="35" t="s">
        <v>52</v>
      </c>
      <c r="V8" s="29">
        <v>228.188018</v>
      </c>
      <c r="W8" s="1">
        <v>52</v>
      </c>
      <c r="X8" s="48">
        <f t="shared" si="7"/>
        <v>11865.776936</v>
      </c>
      <c r="Y8" s="1">
        <v>52</v>
      </c>
      <c r="Z8" s="46">
        <f t="shared" si="8"/>
        <v>11865.776936</v>
      </c>
      <c r="AA8" s="1">
        <v>52</v>
      </c>
      <c r="AB8" s="14">
        <f t="shared" si="9"/>
        <v>11865.776936</v>
      </c>
      <c r="AC8" s="1">
        <v>50</v>
      </c>
      <c r="AD8" s="46">
        <f t="shared" si="10"/>
        <v>11409.4009</v>
      </c>
      <c r="AE8" s="1">
        <v>52</v>
      </c>
      <c r="AF8" s="46">
        <f t="shared" si="11"/>
        <v>11865.776936</v>
      </c>
      <c r="AG8" s="1">
        <v>52</v>
      </c>
      <c r="AH8" s="48">
        <f t="shared" si="12"/>
        <v>11865.776936</v>
      </c>
      <c r="AI8" s="39">
        <v>136456.44</v>
      </c>
    </row>
    <row r="9" spans="1:35" ht="30.75" customHeight="1">
      <c r="A9" s="3" t="s">
        <v>20</v>
      </c>
      <c r="B9" s="34" t="s">
        <v>64</v>
      </c>
      <c r="C9" s="35" t="s">
        <v>52</v>
      </c>
      <c r="D9" s="29">
        <v>325.337373</v>
      </c>
      <c r="E9" s="1">
        <v>46</v>
      </c>
      <c r="F9" s="32">
        <f t="shared" si="0"/>
        <v>14965.519158000001</v>
      </c>
      <c r="G9" s="1">
        <v>48</v>
      </c>
      <c r="H9" s="40">
        <f t="shared" si="1"/>
        <v>15616.193904</v>
      </c>
      <c r="I9" s="1">
        <v>50</v>
      </c>
      <c r="J9" s="40">
        <f t="shared" si="5"/>
        <v>16266.86865</v>
      </c>
      <c r="K9" s="1">
        <v>50</v>
      </c>
      <c r="L9" s="14">
        <f t="shared" si="2"/>
        <v>16266.86865</v>
      </c>
      <c r="M9" s="1">
        <v>48</v>
      </c>
      <c r="N9" s="46">
        <f t="shared" si="3"/>
        <v>15616.193904</v>
      </c>
      <c r="O9" s="1">
        <v>46</v>
      </c>
      <c r="P9" s="46">
        <f t="shared" si="4"/>
        <v>14965.519158000001</v>
      </c>
      <c r="Q9" s="103">
        <f t="shared" si="6"/>
        <v>288</v>
      </c>
      <c r="R9" s="104">
        <v>93697.16</v>
      </c>
      <c r="S9" s="3" t="s">
        <v>20</v>
      </c>
      <c r="T9" s="34" t="s">
        <v>64</v>
      </c>
      <c r="U9" s="35" t="s">
        <v>52</v>
      </c>
      <c r="V9" s="29">
        <v>325.337373</v>
      </c>
      <c r="W9" s="1">
        <v>52</v>
      </c>
      <c r="X9" s="48">
        <f t="shared" si="7"/>
        <v>16917.543396</v>
      </c>
      <c r="Y9" s="1">
        <v>52</v>
      </c>
      <c r="Z9" s="46">
        <f t="shared" si="8"/>
        <v>16917.543396</v>
      </c>
      <c r="AA9" s="1">
        <v>52</v>
      </c>
      <c r="AB9" s="14">
        <f t="shared" si="9"/>
        <v>16917.543396</v>
      </c>
      <c r="AC9" s="1">
        <v>50</v>
      </c>
      <c r="AD9" s="46">
        <f t="shared" si="10"/>
        <v>16266.86865</v>
      </c>
      <c r="AE9" s="1">
        <v>52</v>
      </c>
      <c r="AF9" s="46">
        <f t="shared" si="11"/>
        <v>16917.543396</v>
      </c>
      <c r="AG9" s="1">
        <v>52</v>
      </c>
      <c r="AH9" s="48">
        <f t="shared" si="12"/>
        <v>16917.543396</v>
      </c>
      <c r="AI9" s="39">
        <v>194551.73</v>
      </c>
    </row>
    <row r="10" spans="1:35" ht="36" customHeight="1">
      <c r="A10" s="3" t="s">
        <v>21</v>
      </c>
      <c r="B10" s="34" t="s">
        <v>65</v>
      </c>
      <c r="C10" s="35" t="s">
        <v>52</v>
      </c>
      <c r="D10" s="29">
        <v>384.078843</v>
      </c>
      <c r="E10" s="1">
        <v>46</v>
      </c>
      <c r="F10" s="32">
        <f t="shared" si="0"/>
        <v>17667.626778</v>
      </c>
      <c r="G10" s="1">
        <v>48</v>
      </c>
      <c r="H10" s="40">
        <f t="shared" si="1"/>
        <v>18435.784464</v>
      </c>
      <c r="I10" s="1">
        <v>50</v>
      </c>
      <c r="J10" s="40">
        <f t="shared" si="5"/>
        <v>19203.94215</v>
      </c>
      <c r="K10" s="1">
        <v>50</v>
      </c>
      <c r="L10" s="14">
        <f t="shared" si="2"/>
        <v>19203.94215</v>
      </c>
      <c r="M10" s="1">
        <v>48</v>
      </c>
      <c r="N10" s="46">
        <f t="shared" si="3"/>
        <v>18435.784464</v>
      </c>
      <c r="O10" s="1">
        <v>46</v>
      </c>
      <c r="P10" s="46">
        <f t="shared" si="4"/>
        <v>17667.626778</v>
      </c>
      <c r="Q10" s="103">
        <f t="shared" si="6"/>
        <v>288</v>
      </c>
      <c r="R10" s="104">
        <v>110614.7</v>
      </c>
      <c r="S10" s="3" t="s">
        <v>21</v>
      </c>
      <c r="T10" s="34" t="s">
        <v>65</v>
      </c>
      <c r="U10" s="35" t="s">
        <v>52</v>
      </c>
      <c r="V10" s="29">
        <v>384.078843</v>
      </c>
      <c r="W10" s="1">
        <v>52</v>
      </c>
      <c r="X10" s="48">
        <f t="shared" si="7"/>
        <v>19972.099836</v>
      </c>
      <c r="Y10" s="1">
        <v>52</v>
      </c>
      <c r="Z10" s="46">
        <f t="shared" si="8"/>
        <v>19972.099836</v>
      </c>
      <c r="AA10" s="1">
        <v>52</v>
      </c>
      <c r="AB10" s="14">
        <f t="shared" si="9"/>
        <v>19972.099836</v>
      </c>
      <c r="AC10" s="1">
        <v>50</v>
      </c>
      <c r="AD10" s="46">
        <f t="shared" si="10"/>
        <v>19203.94215</v>
      </c>
      <c r="AE10" s="1">
        <v>52</v>
      </c>
      <c r="AF10" s="46">
        <f t="shared" si="11"/>
        <v>19972.099836</v>
      </c>
      <c r="AG10" s="1">
        <v>52</v>
      </c>
      <c r="AH10" s="48">
        <f t="shared" si="12"/>
        <v>19972.099836</v>
      </c>
      <c r="AI10" s="39">
        <v>229679.14</v>
      </c>
    </row>
    <row r="11" spans="1:35" ht="40.5" customHeight="1">
      <c r="A11" s="4">
        <v>8</v>
      </c>
      <c r="B11" s="36" t="s">
        <v>71</v>
      </c>
      <c r="C11" s="35" t="s">
        <v>52</v>
      </c>
      <c r="D11" s="29">
        <v>451.857463</v>
      </c>
      <c r="E11" s="2">
        <v>46</v>
      </c>
      <c r="F11" s="33">
        <f t="shared" si="0"/>
        <v>20785.443298</v>
      </c>
      <c r="G11" s="1">
        <v>48</v>
      </c>
      <c r="H11" s="44">
        <f t="shared" si="1"/>
        <v>21689.158224</v>
      </c>
      <c r="I11" s="1">
        <v>50</v>
      </c>
      <c r="J11" s="44">
        <f t="shared" si="5"/>
        <v>22592.87315</v>
      </c>
      <c r="K11" s="1">
        <v>50</v>
      </c>
      <c r="L11" s="43">
        <f t="shared" si="2"/>
        <v>22592.87315</v>
      </c>
      <c r="M11" s="1">
        <v>48</v>
      </c>
      <c r="N11" s="47">
        <f t="shared" si="3"/>
        <v>21689.158224</v>
      </c>
      <c r="O11" s="1">
        <v>46</v>
      </c>
      <c r="P11" s="47">
        <f t="shared" si="4"/>
        <v>20785.443298</v>
      </c>
      <c r="Q11" s="103">
        <f t="shared" si="6"/>
        <v>288</v>
      </c>
      <c r="R11" s="104">
        <v>130134.94</v>
      </c>
      <c r="S11" s="4">
        <v>8</v>
      </c>
      <c r="T11" s="36" t="s">
        <v>71</v>
      </c>
      <c r="U11" s="35" t="s">
        <v>52</v>
      </c>
      <c r="V11" s="29">
        <v>451.857463</v>
      </c>
      <c r="W11" s="1">
        <v>52</v>
      </c>
      <c r="X11" s="48">
        <f t="shared" si="7"/>
        <v>23496.588076</v>
      </c>
      <c r="Y11" s="1">
        <v>52</v>
      </c>
      <c r="Z11" s="46">
        <f t="shared" si="8"/>
        <v>23496.588076</v>
      </c>
      <c r="AA11" s="1">
        <v>52</v>
      </c>
      <c r="AB11" s="14">
        <f t="shared" si="9"/>
        <v>23496.588076</v>
      </c>
      <c r="AC11" s="1">
        <v>50</v>
      </c>
      <c r="AD11" s="46">
        <f t="shared" si="10"/>
        <v>22592.87315</v>
      </c>
      <c r="AE11" s="1">
        <v>52</v>
      </c>
      <c r="AF11" s="46">
        <f t="shared" si="11"/>
        <v>23496.588076</v>
      </c>
      <c r="AG11" s="1">
        <v>52</v>
      </c>
      <c r="AH11" s="48">
        <f t="shared" si="12"/>
        <v>23496.588076</v>
      </c>
      <c r="AI11" s="39">
        <v>270210.76</v>
      </c>
    </row>
    <row r="12" spans="1:35" ht="36" customHeight="1">
      <c r="A12" s="4">
        <v>9</v>
      </c>
      <c r="B12" s="36" t="s">
        <v>72</v>
      </c>
      <c r="C12" s="34" t="s">
        <v>25</v>
      </c>
      <c r="D12" s="29">
        <v>253.040179</v>
      </c>
      <c r="E12" s="2">
        <v>92</v>
      </c>
      <c r="F12" s="33">
        <f t="shared" si="0"/>
        <v>23279.696468</v>
      </c>
      <c r="G12" s="1">
        <v>96</v>
      </c>
      <c r="H12" s="44">
        <f t="shared" si="1"/>
        <v>24291.857184</v>
      </c>
      <c r="I12" s="1">
        <v>100</v>
      </c>
      <c r="J12" s="44">
        <f t="shared" si="5"/>
        <v>25304.0179</v>
      </c>
      <c r="K12" s="1">
        <v>100</v>
      </c>
      <c r="L12" s="43">
        <f t="shared" si="2"/>
        <v>25304.0179</v>
      </c>
      <c r="M12" s="1">
        <v>96</v>
      </c>
      <c r="N12" s="47">
        <f t="shared" si="3"/>
        <v>24291.857184</v>
      </c>
      <c r="O12" s="1">
        <v>92</v>
      </c>
      <c r="P12" s="47">
        <f t="shared" si="4"/>
        <v>23279.696468</v>
      </c>
      <c r="Q12" s="103">
        <f t="shared" si="6"/>
        <v>576</v>
      </c>
      <c r="R12" s="104">
        <v>145751.16</v>
      </c>
      <c r="S12" s="4">
        <v>9</v>
      </c>
      <c r="T12" s="36" t="s">
        <v>72</v>
      </c>
      <c r="U12" s="34" t="s">
        <v>25</v>
      </c>
      <c r="V12" s="29">
        <v>253.040179</v>
      </c>
      <c r="W12" s="1">
        <v>104</v>
      </c>
      <c r="X12" s="48">
        <f t="shared" si="7"/>
        <v>26316.178616</v>
      </c>
      <c r="Y12" s="1">
        <v>104</v>
      </c>
      <c r="Z12" s="46">
        <f t="shared" si="8"/>
        <v>26316.178616</v>
      </c>
      <c r="AA12" s="1">
        <v>104</v>
      </c>
      <c r="AB12" s="14">
        <f t="shared" si="9"/>
        <v>26316.178616</v>
      </c>
      <c r="AC12" s="1">
        <v>100</v>
      </c>
      <c r="AD12" s="46">
        <f t="shared" si="10"/>
        <v>25304.0179</v>
      </c>
      <c r="AE12" s="1">
        <v>104</v>
      </c>
      <c r="AF12" s="46">
        <f t="shared" si="11"/>
        <v>26316.178616</v>
      </c>
      <c r="AG12" s="1">
        <v>104</v>
      </c>
      <c r="AH12" s="48">
        <f t="shared" si="12"/>
        <v>26316.178616</v>
      </c>
      <c r="AI12" s="39">
        <v>302636.08</v>
      </c>
    </row>
    <row r="13" spans="1:35" ht="36" customHeight="1">
      <c r="A13" s="4">
        <v>10</v>
      </c>
      <c r="B13" s="36" t="s">
        <v>73</v>
      </c>
      <c r="C13" s="35" t="s">
        <v>59</v>
      </c>
      <c r="D13" s="29">
        <v>244.003029</v>
      </c>
      <c r="E13" s="2">
        <v>46</v>
      </c>
      <c r="F13" s="33">
        <f t="shared" si="0"/>
        <v>11224.139334</v>
      </c>
      <c r="G13" s="1">
        <v>48</v>
      </c>
      <c r="H13" s="44">
        <f t="shared" si="1"/>
        <v>11712.145392</v>
      </c>
      <c r="I13" s="1">
        <v>50</v>
      </c>
      <c r="J13" s="44">
        <f t="shared" si="5"/>
        <v>12200.15145</v>
      </c>
      <c r="K13" s="1">
        <v>50</v>
      </c>
      <c r="L13" s="43">
        <f t="shared" si="2"/>
        <v>12200.15145</v>
      </c>
      <c r="M13" s="1">
        <v>48</v>
      </c>
      <c r="N13" s="47">
        <f t="shared" si="3"/>
        <v>11712.145392</v>
      </c>
      <c r="O13" s="1">
        <v>46</v>
      </c>
      <c r="P13" s="47">
        <f t="shared" si="4"/>
        <v>11224.139334</v>
      </c>
      <c r="Q13" s="103">
        <f t="shared" si="6"/>
        <v>288</v>
      </c>
      <c r="R13" s="104">
        <v>70272.88</v>
      </c>
      <c r="S13" s="4">
        <v>10</v>
      </c>
      <c r="T13" s="36" t="s">
        <v>73</v>
      </c>
      <c r="U13" s="35" t="s">
        <v>59</v>
      </c>
      <c r="V13" s="29">
        <v>244.003029</v>
      </c>
      <c r="W13" s="1">
        <v>52</v>
      </c>
      <c r="X13" s="48">
        <f t="shared" si="7"/>
        <v>12688.157508</v>
      </c>
      <c r="Y13" s="1">
        <v>52</v>
      </c>
      <c r="Z13" s="46">
        <f t="shared" si="8"/>
        <v>12688.157508</v>
      </c>
      <c r="AA13" s="1">
        <v>52</v>
      </c>
      <c r="AB13" s="14">
        <f t="shared" si="9"/>
        <v>12688.157508</v>
      </c>
      <c r="AC13" s="1">
        <v>50</v>
      </c>
      <c r="AD13" s="46">
        <f t="shared" si="10"/>
        <v>12200.15145</v>
      </c>
      <c r="AE13" s="1">
        <v>52</v>
      </c>
      <c r="AF13" s="46">
        <f t="shared" si="11"/>
        <v>12688.157508</v>
      </c>
      <c r="AG13" s="1">
        <v>52</v>
      </c>
      <c r="AH13" s="48">
        <f t="shared" si="12"/>
        <v>12688.157508</v>
      </c>
      <c r="AI13" s="39">
        <v>145913.83</v>
      </c>
    </row>
    <row r="14" spans="1:35" ht="36" customHeight="1">
      <c r="A14" s="4">
        <v>11</v>
      </c>
      <c r="B14" s="36" t="s">
        <v>74</v>
      </c>
      <c r="C14" s="35" t="s">
        <v>57</v>
      </c>
      <c r="D14" s="29">
        <v>334.374522</v>
      </c>
      <c r="E14" s="2">
        <v>46</v>
      </c>
      <c r="F14" s="33">
        <f t="shared" si="0"/>
        <v>15381.228012000001</v>
      </c>
      <c r="G14" s="1">
        <v>48</v>
      </c>
      <c r="H14" s="44">
        <f t="shared" si="1"/>
        <v>16049.977056</v>
      </c>
      <c r="I14" s="1">
        <v>50</v>
      </c>
      <c r="J14" s="44">
        <f t="shared" si="5"/>
        <v>16718.7261</v>
      </c>
      <c r="K14" s="1">
        <v>50</v>
      </c>
      <c r="L14" s="43">
        <f t="shared" si="2"/>
        <v>16718.7261</v>
      </c>
      <c r="M14" s="1">
        <v>48</v>
      </c>
      <c r="N14" s="47">
        <f t="shared" si="3"/>
        <v>16049.977056</v>
      </c>
      <c r="O14" s="1">
        <v>46</v>
      </c>
      <c r="P14" s="47">
        <f t="shared" si="4"/>
        <v>15381.228012000001</v>
      </c>
      <c r="Q14" s="103">
        <f t="shared" si="6"/>
        <v>288</v>
      </c>
      <c r="R14" s="104">
        <v>96299.88</v>
      </c>
      <c r="S14" s="4">
        <v>11</v>
      </c>
      <c r="T14" s="36" t="s">
        <v>74</v>
      </c>
      <c r="U14" s="35" t="s">
        <v>57</v>
      </c>
      <c r="V14" s="29">
        <v>334.374522</v>
      </c>
      <c r="W14" s="1">
        <v>52</v>
      </c>
      <c r="X14" s="48">
        <f t="shared" si="7"/>
        <v>17387.475144</v>
      </c>
      <c r="Y14" s="1">
        <v>52</v>
      </c>
      <c r="Z14" s="46">
        <f t="shared" si="8"/>
        <v>17387.475144</v>
      </c>
      <c r="AA14" s="1">
        <v>52</v>
      </c>
      <c r="AB14" s="14">
        <f t="shared" si="9"/>
        <v>17387.475144</v>
      </c>
      <c r="AC14" s="1">
        <v>50</v>
      </c>
      <c r="AD14" s="46">
        <f t="shared" si="10"/>
        <v>16718.7261</v>
      </c>
      <c r="AE14" s="1">
        <v>52</v>
      </c>
      <c r="AF14" s="46">
        <f t="shared" si="11"/>
        <v>17387.475144</v>
      </c>
      <c r="AG14" s="1">
        <v>52</v>
      </c>
      <c r="AH14" s="48">
        <f t="shared" si="12"/>
        <v>17387.475144</v>
      </c>
      <c r="AI14" s="39">
        <v>199955.99</v>
      </c>
    </row>
    <row r="15" spans="1:35" ht="43.5" customHeight="1">
      <c r="A15" s="4">
        <v>12</v>
      </c>
      <c r="B15" s="36" t="s">
        <v>75</v>
      </c>
      <c r="C15" s="37" t="s">
        <v>79</v>
      </c>
      <c r="D15" s="29">
        <v>232.706593</v>
      </c>
      <c r="E15" s="2">
        <v>46</v>
      </c>
      <c r="F15" s="33">
        <f t="shared" si="0"/>
        <v>10704.503278</v>
      </c>
      <c r="G15" s="1">
        <v>48</v>
      </c>
      <c r="H15" s="44">
        <f t="shared" si="1"/>
        <v>11169.916464</v>
      </c>
      <c r="I15" s="1">
        <v>50</v>
      </c>
      <c r="J15" s="44">
        <f t="shared" si="5"/>
        <v>11635.32965</v>
      </c>
      <c r="K15" s="1">
        <v>50</v>
      </c>
      <c r="L15" s="43">
        <f t="shared" si="2"/>
        <v>11635.32965</v>
      </c>
      <c r="M15" s="1">
        <v>48</v>
      </c>
      <c r="N15" s="47">
        <f t="shared" si="3"/>
        <v>11169.916464</v>
      </c>
      <c r="O15" s="1">
        <v>46</v>
      </c>
      <c r="P15" s="47">
        <f t="shared" si="4"/>
        <v>10704.503278</v>
      </c>
      <c r="Q15" s="103">
        <f t="shared" si="6"/>
        <v>288</v>
      </c>
      <c r="R15" s="104">
        <v>67019.5</v>
      </c>
      <c r="S15" s="4">
        <v>12</v>
      </c>
      <c r="T15" s="36" t="s">
        <v>75</v>
      </c>
      <c r="U15" s="37" t="s">
        <v>79</v>
      </c>
      <c r="V15" s="29">
        <v>232.706593</v>
      </c>
      <c r="W15" s="1">
        <v>52</v>
      </c>
      <c r="X15" s="48">
        <f t="shared" si="7"/>
        <v>12100.742836</v>
      </c>
      <c r="Y15" s="1">
        <v>52</v>
      </c>
      <c r="Z15" s="46">
        <f t="shared" si="8"/>
        <v>12100.742836</v>
      </c>
      <c r="AA15" s="1">
        <v>52</v>
      </c>
      <c r="AB15" s="14">
        <f t="shared" si="9"/>
        <v>12100.742836</v>
      </c>
      <c r="AC15" s="1">
        <v>50</v>
      </c>
      <c r="AD15" s="46">
        <f t="shared" si="10"/>
        <v>11635.32965</v>
      </c>
      <c r="AE15" s="1">
        <v>52</v>
      </c>
      <c r="AF15" s="46">
        <f t="shared" si="11"/>
        <v>12100.742836</v>
      </c>
      <c r="AG15" s="1">
        <v>52</v>
      </c>
      <c r="AH15" s="48">
        <f t="shared" si="12"/>
        <v>12100.742836</v>
      </c>
      <c r="AI15" s="39">
        <v>139158.53</v>
      </c>
    </row>
    <row r="16" spans="1:35" ht="36" customHeight="1">
      <c r="A16" s="4">
        <v>13</v>
      </c>
      <c r="B16" s="36" t="s">
        <v>76</v>
      </c>
      <c r="C16" s="35" t="s">
        <v>59</v>
      </c>
      <c r="D16" s="29">
        <v>526.413944</v>
      </c>
      <c r="E16" s="2">
        <v>23</v>
      </c>
      <c r="F16" s="33">
        <f t="shared" si="0"/>
        <v>12107.520712</v>
      </c>
      <c r="G16" s="1">
        <v>24</v>
      </c>
      <c r="H16" s="44">
        <f t="shared" si="1"/>
        <v>12633.934656000001</v>
      </c>
      <c r="I16" s="1">
        <v>25</v>
      </c>
      <c r="J16" s="44">
        <f t="shared" si="5"/>
        <v>13160.348600000001</v>
      </c>
      <c r="K16" s="1">
        <v>25</v>
      </c>
      <c r="L16" s="43">
        <f t="shared" si="2"/>
        <v>13160.348600000001</v>
      </c>
      <c r="M16" s="1">
        <v>24</v>
      </c>
      <c r="N16" s="47">
        <f t="shared" si="3"/>
        <v>12633.934656000001</v>
      </c>
      <c r="O16" s="1">
        <v>23</v>
      </c>
      <c r="P16" s="47">
        <f t="shared" si="4"/>
        <v>12107.520712</v>
      </c>
      <c r="Q16" s="103">
        <f t="shared" si="6"/>
        <v>144</v>
      </c>
      <c r="R16" s="104">
        <v>75803.6</v>
      </c>
      <c r="S16" s="4">
        <v>13</v>
      </c>
      <c r="T16" s="36" t="s">
        <v>76</v>
      </c>
      <c r="U16" s="35" t="s">
        <v>59</v>
      </c>
      <c r="V16" s="29">
        <v>526.413944</v>
      </c>
      <c r="W16" s="1">
        <v>26</v>
      </c>
      <c r="X16" s="48">
        <f t="shared" si="7"/>
        <v>13686.762544000001</v>
      </c>
      <c r="Y16" s="1">
        <v>26</v>
      </c>
      <c r="Z16" s="46">
        <f t="shared" si="8"/>
        <v>13686.762544000001</v>
      </c>
      <c r="AA16" s="1">
        <v>26</v>
      </c>
      <c r="AB16" s="14">
        <f t="shared" si="9"/>
        <v>13686.762544000001</v>
      </c>
      <c r="AC16" s="1">
        <v>25</v>
      </c>
      <c r="AD16" s="46">
        <f t="shared" si="10"/>
        <v>13160.348600000001</v>
      </c>
      <c r="AE16" s="1">
        <v>26</v>
      </c>
      <c r="AF16" s="46">
        <f t="shared" si="11"/>
        <v>13686.762544000001</v>
      </c>
      <c r="AG16" s="1">
        <v>26</v>
      </c>
      <c r="AH16" s="48">
        <f t="shared" si="12"/>
        <v>13686.762544000001</v>
      </c>
      <c r="AI16" s="39">
        <v>157397.75</v>
      </c>
    </row>
    <row r="17" spans="1:35" ht="39.75" customHeight="1">
      <c r="A17" s="4">
        <v>14</v>
      </c>
      <c r="B17" s="36" t="s">
        <v>77</v>
      </c>
      <c r="C17" s="37" t="s">
        <v>94</v>
      </c>
      <c r="D17" s="29">
        <v>526.413944</v>
      </c>
      <c r="E17" s="2">
        <v>23</v>
      </c>
      <c r="F17" s="33">
        <f t="shared" si="0"/>
        <v>12107.520712</v>
      </c>
      <c r="G17" s="1">
        <v>24</v>
      </c>
      <c r="H17" s="44">
        <f t="shared" si="1"/>
        <v>12633.934656000001</v>
      </c>
      <c r="I17" s="1">
        <v>25</v>
      </c>
      <c r="J17" s="44">
        <f t="shared" si="5"/>
        <v>13160.348600000001</v>
      </c>
      <c r="K17" s="1">
        <v>25</v>
      </c>
      <c r="L17" s="43">
        <f t="shared" si="2"/>
        <v>13160.348600000001</v>
      </c>
      <c r="M17" s="1">
        <v>24</v>
      </c>
      <c r="N17" s="47">
        <f t="shared" si="3"/>
        <v>12633.934656000001</v>
      </c>
      <c r="O17" s="1">
        <v>23</v>
      </c>
      <c r="P17" s="47">
        <f t="shared" si="4"/>
        <v>12107.520712</v>
      </c>
      <c r="Q17" s="103">
        <f t="shared" si="6"/>
        <v>144</v>
      </c>
      <c r="R17" s="104">
        <v>75803.6</v>
      </c>
      <c r="S17" s="4">
        <v>14</v>
      </c>
      <c r="T17" s="36" t="s">
        <v>77</v>
      </c>
      <c r="U17" s="37" t="s">
        <v>95</v>
      </c>
      <c r="V17" s="29">
        <v>526.413944</v>
      </c>
      <c r="W17" s="1">
        <v>26</v>
      </c>
      <c r="X17" s="48">
        <f t="shared" si="7"/>
        <v>13686.762544000001</v>
      </c>
      <c r="Y17" s="1">
        <v>26</v>
      </c>
      <c r="Z17" s="46">
        <f t="shared" si="8"/>
        <v>13686.762544000001</v>
      </c>
      <c r="AA17" s="1">
        <v>26</v>
      </c>
      <c r="AB17" s="14">
        <f t="shared" si="9"/>
        <v>13686.762544000001</v>
      </c>
      <c r="AC17" s="1">
        <v>25</v>
      </c>
      <c r="AD17" s="46">
        <f t="shared" si="10"/>
        <v>13160.348600000001</v>
      </c>
      <c r="AE17" s="1">
        <v>26</v>
      </c>
      <c r="AF17" s="46">
        <f t="shared" si="11"/>
        <v>13686.762544000001</v>
      </c>
      <c r="AG17" s="1">
        <v>26</v>
      </c>
      <c r="AH17" s="48">
        <f t="shared" si="12"/>
        <v>13686.762544000001</v>
      </c>
      <c r="AI17" s="39">
        <v>157397.75</v>
      </c>
    </row>
    <row r="18" spans="1:35" ht="36" customHeight="1">
      <c r="A18" s="4">
        <v>15</v>
      </c>
      <c r="B18" s="36" t="s">
        <v>78</v>
      </c>
      <c r="C18" s="35" t="s">
        <v>57</v>
      </c>
      <c r="D18" s="29">
        <v>347.930246</v>
      </c>
      <c r="E18" s="2">
        <v>46</v>
      </c>
      <c r="F18" s="81">
        <f t="shared" si="0"/>
        <v>16004.791316</v>
      </c>
      <c r="G18" s="1">
        <v>48</v>
      </c>
      <c r="H18" s="44">
        <f t="shared" si="1"/>
        <v>16700.651808000002</v>
      </c>
      <c r="I18" s="1">
        <v>50</v>
      </c>
      <c r="J18" s="44">
        <f t="shared" si="5"/>
        <v>17396.512300000002</v>
      </c>
      <c r="K18" s="1">
        <v>50</v>
      </c>
      <c r="L18" s="43">
        <f t="shared" si="2"/>
        <v>17396.512300000002</v>
      </c>
      <c r="M18" s="1">
        <v>48</v>
      </c>
      <c r="N18" s="47">
        <f t="shared" si="3"/>
        <v>16700.651808000002</v>
      </c>
      <c r="O18" s="1">
        <v>46</v>
      </c>
      <c r="P18" s="47">
        <f t="shared" si="4"/>
        <v>16004.791316</v>
      </c>
      <c r="Q18" s="103">
        <f t="shared" si="6"/>
        <v>288</v>
      </c>
      <c r="R18" s="104">
        <v>100203.91</v>
      </c>
      <c r="S18" s="4">
        <v>15</v>
      </c>
      <c r="T18" s="36" t="s">
        <v>78</v>
      </c>
      <c r="U18" s="35" t="s">
        <v>57</v>
      </c>
      <c r="V18" s="29">
        <v>347.930246</v>
      </c>
      <c r="W18" s="1">
        <v>52</v>
      </c>
      <c r="X18" s="48">
        <f t="shared" si="7"/>
        <v>18092.372792000002</v>
      </c>
      <c r="Y18" s="1">
        <v>52</v>
      </c>
      <c r="Z18" s="46">
        <f t="shared" si="8"/>
        <v>18092.372792000002</v>
      </c>
      <c r="AA18" s="1">
        <v>52</v>
      </c>
      <c r="AB18" s="14">
        <f t="shared" si="9"/>
        <v>18092.372792000002</v>
      </c>
      <c r="AC18" s="1">
        <v>50</v>
      </c>
      <c r="AD18" s="46">
        <f t="shared" si="10"/>
        <v>17396.512300000002</v>
      </c>
      <c r="AE18" s="1">
        <v>52</v>
      </c>
      <c r="AF18" s="46">
        <f t="shared" si="11"/>
        <v>18092.372792000002</v>
      </c>
      <c r="AG18" s="1">
        <v>52</v>
      </c>
      <c r="AH18" s="48">
        <f t="shared" si="12"/>
        <v>18092.372792000002</v>
      </c>
      <c r="AI18" s="39">
        <v>208062.27</v>
      </c>
    </row>
    <row r="19" spans="1:35" s="20" customFormat="1" ht="17.25" customHeight="1" thickBot="1">
      <c r="A19" s="19"/>
      <c r="B19" s="17" t="s">
        <v>6</v>
      </c>
      <c r="C19" s="21"/>
      <c r="D19" s="21"/>
      <c r="E19" s="21">
        <f aca="true" t="shared" si="13" ref="E19:O19">SUM(E4:E18)</f>
        <v>684</v>
      </c>
      <c r="F19" s="76">
        <v>211889.54</v>
      </c>
      <c r="G19" s="21">
        <f t="shared" si="13"/>
        <v>712</v>
      </c>
      <c r="H19" s="22">
        <v>220705.25</v>
      </c>
      <c r="I19" s="21">
        <f t="shared" si="13"/>
        <v>744</v>
      </c>
      <c r="J19" s="22">
        <v>230433.75</v>
      </c>
      <c r="K19" s="21">
        <f t="shared" si="13"/>
        <v>740</v>
      </c>
      <c r="L19" s="22">
        <v>229521</v>
      </c>
      <c r="M19" s="21">
        <f t="shared" si="13"/>
        <v>712</v>
      </c>
      <c r="N19" s="22">
        <v>220705.25</v>
      </c>
      <c r="O19" s="21">
        <f t="shared" si="13"/>
        <v>682</v>
      </c>
      <c r="P19" s="22">
        <v>211433.15</v>
      </c>
      <c r="Q19" s="103">
        <f t="shared" si="6"/>
        <v>4274</v>
      </c>
      <c r="R19" s="104">
        <f>F19+H19+J19+L19+N19+P19</f>
        <v>1324687.94</v>
      </c>
      <c r="S19" s="19"/>
      <c r="T19" s="17" t="s">
        <v>6</v>
      </c>
      <c r="U19" s="21"/>
      <c r="V19" s="21"/>
      <c r="W19" s="21">
        <f aca="true" t="shared" si="14" ref="W19:AG19">SUM(W4:W18)</f>
        <v>772</v>
      </c>
      <c r="X19" s="41">
        <v>239249.49</v>
      </c>
      <c r="Y19" s="21">
        <f t="shared" si="14"/>
        <v>772</v>
      </c>
      <c r="Z19" s="41">
        <v>239249.49</v>
      </c>
      <c r="AA19" s="21">
        <f t="shared" si="14"/>
        <v>772</v>
      </c>
      <c r="AB19" s="41">
        <v>239249.49</v>
      </c>
      <c r="AC19" s="21">
        <f t="shared" si="14"/>
        <v>740</v>
      </c>
      <c r="AD19" s="22">
        <v>229520.98</v>
      </c>
      <c r="AE19" s="21">
        <f t="shared" si="14"/>
        <v>772</v>
      </c>
      <c r="AF19" s="41">
        <v>239249.49</v>
      </c>
      <c r="AG19" s="21">
        <f t="shared" si="14"/>
        <v>770</v>
      </c>
      <c r="AH19" s="22">
        <v>238793.12</v>
      </c>
      <c r="AI19" s="39">
        <f>SUM(AI4:AI18)</f>
        <v>2750000</v>
      </c>
    </row>
    <row r="20" ht="12.75">
      <c r="AI20" s="80"/>
    </row>
    <row r="21" spans="2:35" ht="27" customHeight="1">
      <c r="B21" s="174" t="s">
        <v>99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78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</row>
    <row r="22" ht="12.75">
      <c r="B22" s="69"/>
    </row>
    <row r="23" spans="2:36" ht="13.5">
      <c r="B23" s="69"/>
      <c r="P23" s="67"/>
      <c r="Q23" s="67"/>
      <c r="R23" s="67"/>
      <c r="S23" s="67"/>
      <c r="AJ23" s="68" t="s">
        <v>84</v>
      </c>
    </row>
  </sheetData>
  <sheetProtection/>
  <mergeCells count="27">
    <mergeCell ref="A1:L1"/>
    <mergeCell ref="N1:P1"/>
    <mergeCell ref="A2:A3"/>
    <mergeCell ref="B2:B3"/>
    <mergeCell ref="C2:C3"/>
    <mergeCell ref="D2:D3"/>
    <mergeCell ref="E2:F2"/>
    <mergeCell ref="G2:H2"/>
    <mergeCell ref="I2:J2"/>
    <mergeCell ref="K2:L2"/>
    <mergeCell ref="O2:P2"/>
    <mergeCell ref="S2:S3"/>
    <mergeCell ref="T2:T3"/>
    <mergeCell ref="U2:U3"/>
    <mergeCell ref="T21:AI21"/>
    <mergeCell ref="V2:V3"/>
    <mergeCell ref="Q2:R2"/>
    <mergeCell ref="Q1:R1"/>
    <mergeCell ref="B21:R21"/>
    <mergeCell ref="AG1:AJ1"/>
    <mergeCell ref="W2:X2"/>
    <mergeCell ref="Y2:Z2"/>
    <mergeCell ref="AA2:AB2"/>
    <mergeCell ref="AC2:AD2"/>
    <mergeCell ref="AE2:AF2"/>
    <mergeCell ref="AG2:AH2"/>
    <mergeCell ref="M2:N2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scale="66" r:id="rId1"/>
  <colBreaks count="1" manualBreakCount="1">
    <brk id="18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6"/>
  <sheetViews>
    <sheetView view="pageBreakPreview" zoomScale="112" zoomScaleSheetLayoutView="112" zoomScalePageLayoutView="0" workbookViewId="0" topLeftCell="F1">
      <selection activeCell="P1" sqref="P1:R1"/>
    </sheetView>
  </sheetViews>
  <sheetFormatPr defaultColWidth="9.140625" defaultRowHeight="12.75"/>
  <cols>
    <col min="1" max="1" width="4.140625" style="0" customWidth="1"/>
    <col min="2" max="2" width="23.00390625" style="18" customWidth="1"/>
    <col min="3" max="3" width="19.140625" style="8" customWidth="1"/>
    <col min="4" max="4" width="8.140625" style="8" customWidth="1"/>
    <col min="5" max="5" width="7.140625" style="0" customWidth="1"/>
    <col min="6" max="6" width="11.28125" style="18" customWidth="1"/>
    <col min="7" max="7" width="7.421875" style="0" customWidth="1"/>
    <col min="8" max="8" width="10.8515625" style="0" customWidth="1"/>
    <col min="9" max="9" width="8.00390625" style="0" customWidth="1"/>
    <col min="10" max="10" width="10.421875" style="0" customWidth="1"/>
    <col min="11" max="11" width="7.28125" style="0" customWidth="1"/>
    <col min="12" max="12" width="11.00390625" style="0" customWidth="1"/>
    <col min="13" max="13" width="8.00390625" style="23" customWidth="1"/>
    <col min="14" max="14" width="9.421875" style="0" customWidth="1"/>
    <col min="15" max="15" width="7.8515625" style="23" customWidth="1"/>
    <col min="16" max="16" width="10.421875" style="0" customWidth="1"/>
    <col min="17" max="17" width="8.7109375" style="23" customWidth="1"/>
    <col min="18" max="18" width="11.140625" style="0" customWidth="1"/>
    <col min="19" max="19" width="24.00390625" style="0" customWidth="1"/>
    <col min="20" max="20" width="22.00390625" style="0" customWidth="1"/>
    <col min="21" max="21" width="8.8515625" style="0" customWidth="1"/>
    <col min="22" max="22" width="12.8515625" style="0" customWidth="1"/>
    <col min="23" max="23" width="7.421875" style="23" customWidth="1"/>
    <col min="24" max="24" width="10.8515625" style="0" customWidth="1"/>
    <col min="26" max="26" width="11.421875" style="0" customWidth="1"/>
    <col min="28" max="28" width="9.57421875" style="0" bestFit="1" customWidth="1"/>
    <col min="30" max="30" width="10.57421875" style="0" bestFit="1" customWidth="1"/>
    <col min="32" max="32" width="10.57421875" style="0" bestFit="1" customWidth="1"/>
    <col min="34" max="34" width="13.8515625" style="20" customWidth="1"/>
  </cols>
  <sheetData>
    <row r="1" spans="1:35" ht="78" customHeight="1" thickBot="1">
      <c r="A1" s="143" t="s">
        <v>103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P1" s="173" t="s">
        <v>108</v>
      </c>
      <c r="Q1" s="191"/>
      <c r="R1" s="191"/>
      <c r="AF1" s="173" t="s">
        <v>98</v>
      </c>
      <c r="AG1" s="188"/>
      <c r="AH1" s="188"/>
      <c r="AI1" s="102"/>
    </row>
    <row r="2" spans="1:34" ht="23.25" customHeight="1">
      <c r="A2" s="148" t="s">
        <v>0</v>
      </c>
      <c r="B2" s="150" t="s">
        <v>1</v>
      </c>
      <c r="C2" s="152" t="s">
        <v>23</v>
      </c>
      <c r="D2" s="190" t="s">
        <v>41</v>
      </c>
      <c r="E2" s="155" t="s">
        <v>36</v>
      </c>
      <c r="F2" s="156"/>
      <c r="G2" s="155" t="s">
        <v>37</v>
      </c>
      <c r="H2" s="156"/>
      <c r="I2" s="155" t="s">
        <v>38</v>
      </c>
      <c r="J2" s="156"/>
      <c r="K2" s="136" t="s">
        <v>39</v>
      </c>
      <c r="L2" s="136"/>
      <c r="M2" s="184" t="s">
        <v>40</v>
      </c>
      <c r="N2" s="185"/>
      <c r="O2" s="184" t="s">
        <v>27</v>
      </c>
      <c r="P2" s="185"/>
      <c r="Q2" s="186" t="s">
        <v>96</v>
      </c>
      <c r="R2" s="187"/>
      <c r="S2" s="150" t="s">
        <v>1</v>
      </c>
      <c r="T2" s="152" t="s">
        <v>23</v>
      </c>
      <c r="U2" s="137" t="s">
        <v>28</v>
      </c>
      <c r="V2" s="138"/>
      <c r="W2" s="137" t="s">
        <v>29</v>
      </c>
      <c r="X2" s="138"/>
      <c r="Y2" s="177" t="s">
        <v>30</v>
      </c>
      <c r="Z2" s="178"/>
      <c r="AA2" s="137" t="s">
        <v>31</v>
      </c>
      <c r="AB2" s="138"/>
      <c r="AC2" s="137" t="s">
        <v>32</v>
      </c>
      <c r="AD2" s="138"/>
      <c r="AE2" s="137" t="s">
        <v>33</v>
      </c>
      <c r="AF2" s="138"/>
      <c r="AG2" s="141" t="s">
        <v>6</v>
      </c>
      <c r="AH2" s="189"/>
    </row>
    <row r="3" spans="1:34" ht="42.75" customHeight="1">
      <c r="A3" s="149"/>
      <c r="B3" s="151"/>
      <c r="C3" s="153"/>
      <c r="D3" s="154"/>
      <c r="E3" s="9" t="s">
        <v>34</v>
      </c>
      <c r="F3" s="26" t="s">
        <v>35</v>
      </c>
      <c r="G3" s="9" t="s">
        <v>34</v>
      </c>
      <c r="H3" s="5" t="s">
        <v>35</v>
      </c>
      <c r="I3" s="9" t="s">
        <v>34</v>
      </c>
      <c r="J3" s="5" t="s">
        <v>35</v>
      </c>
      <c r="K3" s="9" t="s">
        <v>34</v>
      </c>
      <c r="L3" s="5" t="s">
        <v>35</v>
      </c>
      <c r="M3" s="24" t="s">
        <v>34</v>
      </c>
      <c r="N3" s="5" t="s">
        <v>35</v>
      </c>
      <c r="O3" s="24" t="s">
        <v>34</v>
      </c>
      <c r="P3" s="5" t="s">
        <v>35</v>
      </c>
      <c r="Q3" s="87" t="s">
        <v>34</v>
      </c>
      <c r="R3" s="82" t="s">
        <v>35</v>
      </c>
      <c r="S3" s="151"/>
      <c r="T3" s="153"/>
      <c r="U3" s="24" t="s">
        <v>34</v>
      </c>
      <c r="V3" s="5" t="s">
        <v>35</v>
      </c>
      <c r="W3" s="24" t="s">
        <v>34</v>
      </c>
      <c r="X3" s="5" t="s">
        <v>35</v>
      </c>
      <c r="Y3" s="9" t="s">
        <v>34</v>
      </c>
      <c r="Z3" s="5" t="s">
        <v>35</v>
      </c>
      <c r="AA3" s="24" t="s">
        <v>34</v>
      </c>
      <c r="AB3" s="5" t="s">
        <v>35</v>
      </c>
      <c r="AC3" s="24" t="s">
        <v>34</v>
      </c>
      <c r="AD3" s="5" t="s">
        <v>35</v>
      </c>
      <c r="AE3" s="24" t="s">
        <v>34</v>
      </c>
      <c r="AF3" s="5" t="s">
        <v>35</v>
      </c>
      <c r="AG3" s="24" t="s">
        <v>34</v>
      </c>
      <c r="AH3" s="38" t="s">
        <v>85</v>
      </c>
    </row>
    <row r="4" spans="1:34" s="54" customFormat="1" ht="30.75" customHeight="1">
      <c r="A4" s="50" t="s">
        <v>16</v>
      </c>
      <c r="B4" s="51" t="s">
        <v>2</v>
      </c>
      <c r="C4" s="52" t="s">
        <v>25</v>
      </c>
      <c r="D4" s="29">
        <v>147.671337</v>
      </c>
      <c r="E4" s="1">
        <v>199</v>
      </c>
      <c r="F4" s="75">
        <f aca="true" t="shared" si="0" ref="F4:F20">E4*D4</f>
        <v>29386.596062999997</v>
      </c>
      <c r="G4" s="1">
        <v>180</v>
      </c>
      <c r="H4" s="40">
        <f aca="true" t="shared" si="1" ref="H4:H20">G4*D4</f>
        <v>26580.840659999998</v>
      </c>
      <c r="I4" s="1">
        <v>202</v>
      </c>
      <c r="J4" s="40">
        <f>I4*D4</f>
        <v>29829.610074</v>
      </c>
      <c r="K4" s="1">
        <v>190</v>
      </c>
      <c r="L4" s="14">
        <f aca="true" t="shared" si="2" ref="L4:L20">K4*D4</f>
        <v>28057.55403</v>
      </c>
      <c r="M4" s="1">
        <v>198</v>
      </c>
      <c r="N4" s="46">
        <f aca="true" t="shared" si="3" ref="N4:N20">M4*D4</f>
        <v>29238.924725999997</v>
      </c>
      <c r="O4" s="1">
        <v>191</v>
      </c>
      <c r="P4" s="46">
        <f aca="true" t="shared" si="4" ref="P4:P20">O4*D4</f>
        <v>28205.225367</v>
      </c>
      <c r="Q4" s="83">
        <f>E4+G4+I4+K4+M4+O4</f>
        <v>1160</v>
      </c>
      <c r="R4" s="84">
        <f>F4+H4+J4+L4+N4+P4</f>
        <v>171298.75092</v>
      </c>
      <c r="S4" s="51" t="s">
        <v>2</v>
      </c>
      <c r="T4" s="52" t="s">
        <v>25</v>
      </c>
      <c r="U4" s="1">
        <v>200</v>
      </c>
      <c r="V4" s="48">
        <f aca="true" t="shared" si="5" ref="V4:V20">U4*D4</f>
        <v>29534.267399999997</v>
      </c>
      <c r="W4" s="13">
        <v>200</v>
      </c>
      <c r="X4" s="15">
        <f aca="true" t="shared" si="6" ref="X4:X20">W4*D4</f>
        <v>29534.267399999997</v>
      </c>
      <c r="Y4" s="13">
        <v>194</v>
      </c>
      <c r="Z4" s="42">
        <f aca="true" t="shared" si="7" ref="Z4:Z20">Y4*D4</f>
        <v>28648.239378</v>
      </c>
      <c r="AA4" s="13">
        <v>196</v>
      </c>
      <c r="AB4" s="15">
        <f aca="true" t="shared" si="8" ref="AB4:AB20">AA4*D4</f>
        <v>28943.582051999998</v>
      </c>
      <c r="AC4" s="13">
        <v>194</v>
      </c>
      <c r="AD4" s="15">
        <f aca="true" t="shared" si="9" ref="AD4:AD20">AC4*D4</f>
        <v>28648.239378</v>
      </c>
      <c r="AE4" s="13">
        <v>197</v>
      </c>
      <c r="AF4" s="25">
        <f aca="true" t="shared" si="10" ref="AF4:AF20">AE4*D4</f>
        <v>29091.253388999998</v>
      </c>
      <c r="AG4" s="13">
        <f aca="true" t="shared" si="11" ref="AG4:AH6">E4+G4+I4+K4+M4+O4+U4+W4+Y4+AA4+AC4+AE4</f>
        <v>2341</v>
      </c>
      <c r="AH4" s="39">
        <f t="shared" si="11"/>
        <v>345698.599917</v>
      </c>
    </row>
    <row r="5" spans="1:34" s="54" customFormat="1" ht="41.25" customHeight="1">
      <c r="A5" s="50" t="s">
        <v>15</v>
      </c>
      <c r="B5" s="55" t="s">
        <v>14</v>
      </c>
      <c r="C5" s="53" t="s">
        <v>26</v>
      </c>
      <c r="D5" s="29">
        <v>147.671337</v>
      </c>
      <c r="E5" s="1">
        <v>132</v>
      </c>
      <c r="F5" s="32">
        <f t="shared" si="0"/>
        <v>19492.616484</v>
      </c>
      <c r="G5" s="1">
        <v>144</v>
      </c>
      <c r="H5" s="40">
        <f t="shared" si="1"/>
        <v>21264.672528</v>
      </c>
      <c r="I5" s="1">
        <v>150</v>
      </c>
      <c r="J5" s="40">
        <f aca="true" t="shared" si="12" ref="J5:J20">I5*D5</f>
        <v>22150.700549999998</v>
      </c>
      <c r="K5" s="1">
        <v>150</v>
      </c>
      <c r="L5" s="14">
        <f t="shared" si="2"/>
        <v>22150.700549999998</v>
      </c>
      <c r="M5" s="1">
        <v>152</v>
      </c>
      <c r="N5" s="46">
        <f t="shared" si="3"/>
        <v>22446.043224</v>
      </c>
      <c r="O5" s="1">
        <v>146</v>
      </c>
      <c r="P5" s="46">
        <f t="shared" si="4"/>
        <v>21560.015202</v>
      </c>
      <c r="Q5" s="83">
        <f aca="true" t="shared" si="13" ref="Q5:Q20">E5+G5+I5+K5+M5+O5</f>
        <v>874</v>
      </c>
      <c r="R5" s="84">
        <f aca="true" t="shared" si="14" ref="R5:R19">F5+H5+J5+L5+N5+P5</f>
        <v>129064.74853799997</v>
      </c>
      <c r="S5" s="55" t="s">
        <v>14</v>
      </c>
      <c r="T5" s="53" t="s">
        <v>26</v>
      </c>
      <c r="U5" s="1">
        <v>156</v>
      </c>
      <c r="V5" s="48">
        <f t="shared" si="5"/>
        <v>23036.728572</v>
      </c>
      <c r="W5" s="13">
        <v>160</v>
      </c>
      <c r="X5" s="15">
        <f t="shared" si="6"/>
        <v>23627.41392</v>
      </c>
      <c r="Y5" s="13">
        <v>156</v>
      </c>
      <c r="Z5" s="42">
        <f t="shared" si="7"/>
        <v>23036.728572</v>
      </c>
      <c r="AA5" s="13">
        <v>150</v>
      </c>
      <c r="AB5" s="15">
        <f t="shared" si="8"/>
        <v>22150.700549999998</v>
      </c>
      <c r="AC5" s="13">
        <v>156</v>
      </c>
      <c r="AD5" s="15">
        <f t="shared" si="9"/>
        <v>23036.728572</v>
      </c>
      <c r="AE5" s="13">
        <v>156</v>
      </c>
      <c r="AF5" s="25">
        <f t="shared" si="10"/>
        <v>23036.728572</v>
      </c>
      <c r="AG5" s="13">
        <f t="shared" si="11"/>
        <v>1808</v>
      </c>
      <c r="AH5" s="39">
        <f t="shared" si="11"/>
        <v>266989.777296</v>
      </c>
    </row>
    <row r="6" spans="1:34" s="54" customFormat="1" ht="30.75" customHeight="1">
      <c r="A6" s="50" t="s">
        <v>17</v>
      </c>
      <c r="B6" s="51" t="s">
        <v>70</v>
      </c>
      <c r="C6" s="53" t="s">
        <v>24</v>
      </c>
      <c r="D6" s="29">
        <v>147.671337</v>
      </c>
      <c r="E6" s="1">
        <v>88</v>
      </c>
      <c r="F6" s="32">
        <f t="shared" si="0"/>
        <v>12995.077656</v>
      </c>
      <c r="G6" s="1">
        <v>96</v>
      </c>
      <c r="H6" s="40">
        <f t="shared" si="1"/>
        <v>14176.448352</v>
      </c>
      <c r="I6" s="1">
        <v>100</v>
      </c>
      <c r="J6" s="40">
        <f t="shared" si="12"/>
        <v>14767.133699999998</v>
      </c>
      <c r="K6" s="1">
        <v>100</v>
      </c>
      <c r="L6" s="14">
        <f t="shared" si="2"/>
        <v>14767.133699999998</v>
      </c>
      <c r="M6" s="1">
        <v>96</v>
      </c>
      <c r="N6" s="46">
        <f t="shared" si="3"/>
        <v>14176.448352</v>
      </c>
      <c r="O6" s="1">
        <v>92</v>
      </c>
      <c r="P6" s="46">
        <f t="shared" si="4"/>
        <v>13585.763004</v>
      </c>
      <c r="Q6" s="83">
        <f t="shared" si="13"/>
        <v>572</v>
      </c>
      <c r="R6" s="84">
        <f t="shared" si="14"/>
        <v>84468.00476400001</v>
      </c>
      <c r="S6" s="51" t="s">
        <v>70</v>
      </c>
      <c r="T6" s="53" t="s">
        <v>24</v>
      </c>
      <c r="U6" s="1">
        <v>104</v>
      </c>
      <c r="V6" s="48">
        <f t="shared" si="5"/>
        <v>15357.819048</v>
      </c>
      <c r="W6" s="13">
        <v>104</v>
      </c>
      <c r="X6" s="15">
        <f t="shared" si="6"/>
        <v>15357.819048</v>
      </c>
      <c r="Y6" s="13">
        <v>104</v>
      </c>
      <c r="Z6" s="42">
        <f t="shared" si="7"/>
        <v>15357.819048</v>
      </c>
      <c r="AA6" s="13">
        <v>100</v>
      </c>
      <c r="AB6" s="15">
        <f t="shared" si="8"/>
        <v>14767.133699999998</v>
      </c>
      <c r="AC6" s="13">
        <v>104</v>
      </c>
      <c r="AD6" s="15">
        <f t="shared" si="9"/>
        <v>15357.819048</v>
      </c>
      <c r="AE6" s="13">
        <v>104</v>
      </c>
      <c r="AF6" s="25">
        <f t="shared" si="10"/>
        <v>15357.819048</v>
      </c>
      <c r="AG6" s="13">
        <f t="shared" si="11"/>
        <v>1192</v>
      </c>
      <c r="AH6" s="39">
        <f t="shared" si="11"/>
        <v>176024.23370400004</v>
      </c>
    </row>
    <row r="7" spans="1:34" s="54" customFormat="1" ht="29.25" customHeight="1">
      <c r="A7" s="50" t="s">
        <v>18</v>
      </c>
      <c r="B7" s="51" t="s">
        <v>7</v>
      </c>
      <c r="C7" s="53" t="s">
        <v>26</v>
      </c>
      <c r="D7" s="29">
        <v>147.671337</v>
      </c>
      <c r="E7" s="1">
        <v>168</v>
      </c>
      <c r="F7" s="32">
        <f t="shared" si="0"/>
        <v>24808.784615999997</v>
      </c>
      <c r="G7" s="1">
        <v>160</v>
      </c>
      <c r="H7" s="40">
        <f t="shared" si="1"/>
        <v>23627.41392</v>
      </c>
      <c r="I7" s="1">
        <v>174</v>
      </c>
      <c r="J7" s="40">
        <f t="shared" si="12"/>
        <v>25694.812638</v>
      </c>
      <c r="K7" s="1">
        <v>210</v>
      </c>
      <c r="L7" s="14">
        <f t="shared" si="2"/>
        <v>31010.98077</v>
      </c>
      <c r="M7" s="1">
        <v>220</v>
      </c>
      <c r="N7" s="46">
        <f t="shared" si="3"/>
        <v>32487.69414</v>
      </c>
      <c r="O7" s="1">
        <v>212</v>
      </c>
      <c r="P7" s="46">
        <f t="shared" si="4"/>
        <v>31306.323443999998</v>
      </c>
      <c r="Q7" s="83">
        <f t="shared" si="13"/>
        <v>1144</v>
      </c>
      <c r="R7" s="84">
        <v>168935.99</v>
      </c>
      <c r="S7" s="51" t="s">
        <v>7</v>
      </c>
      <c r="T7" s="53" t="s">
        <v>26</v>
      </c>
      <c r="U7" s="1">
        <v>220</v>
      </c>
      <c r="V7" s="48">
        <f t="shared" si="5"/>
        <v>32487.69414</v>
      </c>
      <c r="W7" s="13">
        <v>224</v>
      </c>
      <c r="X7" s="15">
        <f t="shared" si="6"/>
        <v>33078.379488</v>
      </c>
      <c r="Y7" s="13">
        <v>216</v>
      </c>
      <c r="Z7" s="42">
        <f t="shared" si="7"/>
        <v>31897.008792</v>
      </c>
      <c r="AA7" s="13">
        <v>214</v>
      </c>
      <c r="AB7" s="15">
        <f t="shared" si="8"/>
        <v>31601.666117999997</v>
      </c>
      <c r="AC7" s="13">
        <v>172</v>
      </c>
      <c r="AD7" s="15">
        <f t="shared" si="9"/>
        <v>25399.469964</v>
      </c>
      <c r="AE7" s="13">
        <v>176</v>
      </c>
      <c r="AF7" s="25">
        <f t="shared" si="10"/>
        <v>25990.155312</v>
      </c>
      <c r="AG7" s="13">
        <f aca="true" t="shared" si="15" ref="AG7:AG20">E7+G7+I7+K7+M7+O7+U7+W7+Y7+AA7+AC7+AE7</f>
        <v>2366</v>
      </c>
      <c r="AH7" s="77">
        <v>349390.37</v>
      </c>
    </row>
    <row r="8" spans="1:34" s="54" customFormat="1" ht="30.75" customHeight="1">
      <c r="A8" s="50" t="s">
        <v>19</v>
      </c>
      <c r="B8" s="55" t="s">
        <v>10</v>
      </c>
      <c r="C8" s="56" t="s">
        <v>66</v>
      </c>
      <c r="D8" s="29">
        <v>147.671337</v>
      </c>
      <c r="E8" s="1">
        <v>88</v>
      </c>
      <c r="F8" s="32">
        <f t="shared" si="0"/>
        <v>12995.077656</v>
      </c>
      <c r="G8" s="1">
        <v>96</v>
      </c>
      <c r="H8" s="40">
        <f t="shared" si="1"/>
        <v>14176.448352</v>
      </c>
      <c r="I8" s="1">
        <v>100</v>
      </c>
      <c r="J8" s="40">
        <f t="shared" si="12"/>
        <v>14767.133699999998</v>
      </c>
      <c r="K8" s="1">
        <v>100</v>
      </c>
      <c r="L8" s="14">
        <f t="shared" si="2"/>
        <v>14767.133699999998</v>
      </c>
      <c r="M8" s="1">
        <v>96</v>
      </c>
      <c r="N8" s="46">
        <f t="shared" si="3"/>
        <v>14176.448352</v>
      </c>
      <c r="O8" s="1">
        <v>92</v>
      </c>
      <c r="P8" s="46">
        <f t="shared" si="4"/>
        <v>13585.763004</v>
      </c>
      <c r="Q8" s="83">
        <f t="shared" si="13"/>
        <v>572</v>
      </c>
      <c r="R8" s="84">
        <f t="shared" si="14"/>
        <v>84468.00476400001</v>
      </c>
      <c r="S8" s="55" t="s">
        <v>10</v>
      </c>
      <c r="T8" s="56" t="s">
        <v>66</v>
      </c>
      <c r="U8" s="1">
        <v>104</v>
      </c>
      <c r="V8" s="48">
        <f t="shared" si="5"/>
        <v>15357.819048</v>
      </c>
      <c r="W8" s="13">
        <v>104</v>
      </c>
      <c r="X8" s="15">
        <f t="shared" si="6"/>
        <v>15357.819048</v>
      </c>
      <c r="Y8" s="13">
        <v>104</v>
      </c>
      <c r="Z8" s="42">
        <f t="shared" si="7"/>
        <v>15357.819048</v>
      </c>
      <c r="AA8" s="13">
        <v>100</v>
      </c>
      <c r="AB8" s="15">
        <f t="shared" si="8"/>
        <v>14767.133699999998</v>
      </c>
      <c r="AC8" s="13">
        <v>104</v>
      </c>
      <c r="AD8" s="15">
        <f t="shared" si="9"/>
        <v>15357.819048</v>
      </c>
      <c r="AE8" s="13">
        <v>104</v>
      </c>
      <c r="AF8" s="25">
        <f t="shared" si="10"/>
        <v>15357.819048</v>
      </c>
      <c r="AG8" s="13">
        <f t="shared" si="15"/>
        <v>1192</v>
      </c>
      <c r="AH8" s="39">
        <f>F8+H8+J8+L8+N8+P8+V8+X8+Z8+AB8+AD8+AF8</f>
        <v>176024.23370400004</v>
      </c>
    </row>
    <row r="9" spans="1:34" s="54" customFormat="1" ht="30.75" customHeight="1">
      <c r="A9" s="50" t="s">
        <v>20</v>
      </c>
      <c r="B9" s="55" t="s">
        <v>11</v>
      </c>
      <c r="C9" s="71" t="s">
        <v>104</v>
      </c>
      <c r="D9" s="29">
        <v>147.671337</v>
      </c>
      <c r="E9" s="1">
        <v>124</v>
      </c>
      <c r="F9" s="32">
        <f t="shared" si="0"/>
        <v>18311.245788</v>
      </c>
      <c r="G9" s="1">
        <v>112</v>
      </c>
      <c r="H9" s="40">
        <f t="shared" si="1"/>
        <v>16539.189744</v>
      </c>
      <c r="I9" s="1">
        <v>124</v>
      </c>
      <c r="J9" s="40">
        <f t="shared" si="12"/>
        <v>18311.245788</v>
      </c>
      <c r="K9" s="1">
        <v>120</v>
      </c>
      <c r="L9" s="14">
        <f t="shared" si="2"/>
        <v>17720.56044</v>
      </c>
      <c r="M9" s="1">
        <v>124</v>
      </c>
      <c r="N9" s="46">
        <f t="shared" si="3"/>
        <v>18311.245788</v>
      </c>
      <c r="O9" s="1">
        <v>120</v>
      </c>
      <c r="P9" s="46">
        <f t="shared" si="4"/>
        <v>17720.56044</v>
      </c>
      <c r="Q9" s="83">
        <f t="shared" si="13"/>
        <v>724</v>
      </c>
      <c r="R9" s="84">
        <v>106914.06</v>
      </c>
      <c r="S9" s="55" t="s">
        <v>11</v>
      </c>
      <c r="T9" s="71" t="s">
        <v>89</v>
      </c>
      <c r="U9" s="1">
        <v>124</v>
      </c>
      <c r="V9" s="48">
        <f t="shared" si="5"/>
        <v>18311.245788</v>
      </c>
      <c r="W9" s="13">
        <v>124</v>
      </c>
      <c r="X9" s="15">
        <f t="shared" si="6"/>
        <v>18311.245788</v>
      </c>
      <c r="Y9" s="13">
        <v>120</v>
      </c>
      <c r="Z9" s="42">
        <f t="shared" si="7"/>
        <v>17720.56044</v>
      </c>
      <c r="AA9" s="13">
        <v>124</v>
      </c>
      <c r="AB9" s="15">
        <f t="shared" si="8"/>
        <v>18311.245788</v>
      </c>
      <c r="AC9" s="13">
        <v>120</v>
      </c>
      <c r="AD9" s="15">
        <f t="shared" si="9"/>
        <v>17720.56044</v>
      </c>
      <c r="AE9" s="13">
        <v>124</v>
      </c>
      <c r="AF9" s="25">
        <f t="shared" si="10"/>
        <v>18311.245788</v>
      </c>
      <c r="AG9" s="13">
        <f t="shared" si="15"/>
        <v>1460</v>
      </c>
      <c r="AH9" s="77">
        <f>F9+H9+J9+L9+N9+P9+V9+X9+Z9+AB9+AD9+AF9</f>
        <v>215600.15202</v>
      </c>
    </row>
    <row r="10" spans="1:34" s="54" customFormat="1" ht="30.75" customHeight="1">
      <c r="A10" s="50" t="s">
        <v>21</v>
      </c>
      <c r="B10" s="55" t="s">
        <v>12</v>
      </c>
      <c r="C10" s="53" t="s">
        <v>24</v>
      </c>
      <c r="D10" s="29">
        <v>147.671337</v>
      </c>
      <c r="E10" s="1">
        <v>124</v>
      </c>
      <c r="F10" s="32">
        <f t="shared" si="0"/>
        <v>18311.245788</v>
      </c>
      <c r="G10" s="1">
        <v>112</v>
      </c>
      <c r="H10" s="40">
        <f t="shared" si="1"/>
        <v>16539.189744</v>
      </c>
      <c r="I10" s="1">
        <v>124</v>
      </c>
      <c r="J10" s="40">
        <f t="shared" si="12"/>
        <v>18311.245788</v>
      </c>
      <c r="K10" s="1">
        <v>120</v>
      </c>
      <c r="L10" s="14">
        <f t="shared" si="2"/>
        <v>17720.56044</v>
      </c>
      <c r="M10" s="1">
        <v>124</v>
      </c>
      <c r="N10" s="46">
        <f t="shared" si="3"/>
        <v>18311.245788</v>
      </c>
      <c r="O10" s="1">
        <v>120</v>
      </c>
      <c r="P10" s="46">
        <f t="shared" si="4"/>
        <v>17720.56044</v>
      </c>
      <c r="Q10" s="83">
        <f t="shared" si="13"/>
        <v>724</v>
      </c>
      <c r="R10" s="84">
        <v>106914.06</v>
      </c>
      <c r="S10" s="55" t="s">
        <v>12</v>
      </c>
      <c r="T10" s="53" t="s">
        <v>24</v>
      </c>
      <c r="U10" s="1">
        <v>124</v>
      </c>
      <c r="V10" s="48">
        <f t="shared" si="5"/>
        <v>18311.245788</v>
      </c>
      <c r="W10" s="13">
        <v>124</v>
      </c>
      <c r="X10" s="15">
        <f t="shared" si="6"/>
        <v>18311.245788</v>
      </c>
      <c r="Y10" s="13">
        <v>120</v>
      </c>
      <c r="Z10" s="42">
        <f t="shared" si="7"/>
        <v>17720.56044</v>
      </c>
      <c r="AA10" s="13">
        <v>124</v>
      </c>
      <c r="AB10" s="15">
        <f t="shared" si="8"/>
        <v>18311.245788</v>
      </c>
      <c r="AC10" s="13">
        <v>120</v>
      </c>
      <c r="AD10" s="15">
        <f t="shared" si="9"/>
        <v>17720.56044</v>
      </c>
      <c r="AE10" s="13">
        <v>124</v>
      </c>
      <c r="AF10" s="25">
        <f t="shared" si="10"/>
        <v>18311.245788</v>
      </c>
      <c r="AG10" s="13">
        <f t="shared" si="15"/>
        <v>1460</v>
      </c>
      <c r="AH10" s="77">
        <f>F10+H10+J10+L10+N10+P10+V10+X10+Z10+AB10+AD10+AF10</f>
        <v>215600.15202</v>
      </c>
    </row>
    <row r="11" spans="1:34" s="54" customFormat="1" ht="30.75" customHeight="1">
      <c r="A11" s="50" t="s">
        <v>22</v>
      </c>
      <c r="B11" s="51" t="s">
        <v>3</v>
      </c>
      <c r="C11" s="56" t="s">
        <v>47</v>
      </c>
      <c r="D11" s="29">
        <v>147.671337</v>
      </c>
      <c r="E11" s="1">
        <v>69</v>
      </c>
      <c r="F11" s="32">
        <f t="shared" si="0"/>
        <v>10189.322253</v>
      </c>
      <c r="G11" s="1">
        <v>76</v>
      </c>
      <c r="H11" s="40">
        <f t="shared" si="1"/>
        <v>11223.021612</v>
      </c>
      <c r="I11" s="1">
        <v>78</v>
      </c>
      <c r="J11" s="40">
        <f t="shared" si="12"/>
        <v>11518.364286</v>
      </c>
      <c r="K11" s="1">
        <v>80</v>
      </c>
      <c r="L11" s="14">
        <f t="shared" si="2"/>
        <v>11813.70696</v>
      </c>
      <c r="M11" s="1">
        <v>76</v>
      </c>
      <c r="N11" s="46">
        <f t="shared" si="3"/>
        <v>11223.021612</v>
      </c>
      <c r="O11" s="1">
        <v>73</v>
      </c>
      <c r="P11" s="46">
        <f t="shared" si="4"/>
        <v>10780.007601</v>
      </c>
      <c r="Q11" s="83">
        <f t="shared" si="13"/>
        <v>452</v>
      </c>
      <c r="R11" s="84">
        <f t="shared" si="14"/>
        <v>66747.444324</v>
      </c>
      <c r="S11" s="51" t="s">
        <v>3</v>
      </c>
      <c r="T11" s="56" t="s">
        <v>47</v>
      </c>
      <c r="U11" s="1">
        <v>82</v>
      </c>
      <c r="V11" s="48">
        <f t="shared" si="5"/>
        <v>12109.049633999999</v>
      </c>
      <c r="W11" s="13">
        <v>82</v>
      </c>
      <c r="X11" s="15">
        <f t="shared" si="6"/>
        <v>12109.049633999999</v>
      </c>
      <c r="Y11" s="13">
        <v>82</v>
      </c>
      <c r="Z11" s="42">
        <f t="shared" si="7"/>
        <v>12109.049633999999</v>
      </c>
      <c r="AA11" s="13">
        <v>80</v>
      </c>
      <c r="AB11" s="15">
        <f t="shared" si="8"/>
        <v>11813.70696</v>
      </c>
      <c r="AC11" s="13">
        <v>82</v>
      </c>
      <c r="AD11" s="15">
        <f t="shared" si="9"/>
        <v>12109.049633999999</v>
      </c>
      <c r="AE11" s="13">
        <v>83</v>
      </c>
      <c r="AF11" s="25">
        <f t="shared" si="10"/>
        <v>12256.720970999999</v>
      </c>
      <c r="AG11" s="13">
        <f t="shared" si="15"/>
        <v>943</v>
      </c>
      <c r="AH11" s="39">
        <f>F11+H11+J11+L11+N11+P11+V11+X11+Z11+AB11+AD11+AF11</f>
        <v>139254.07079099998</v>
      </c>
    </row>
    <row r="12" spans="1:34" s="54" customFormat="1" ht="36.75" customHeight="1">
      <c r="A12" s="50">
        <v>9</v>
      </c>
      <c r="B12" s="51" t="s">
        <v>67</v>
      </c>
      <c r="C12" s="53" t="s">
        <v>24</v>
      </c>
      <c r="D12" s="29">
        <v>147.671337</v>
      </c>
      <c r="E12" s="1">
        <v>186</v>
      </c>
      <c r="F12" s="32">
        <f t="shared" si="0"/>
        <v>27466.868682</v>
      </c>
      <c r="G12" s="1">
        <v>168</v>
      </c>
      <c r="H12" s="40">
        <f t="shared" si="1"/>
        <v>24808.784615999997</v>
      </c>
      <c r="I12" s="1">
        <v>186</v>
      </c>
      <c r="J12" s="40">
        <f t="shared" si="12"/>
        <v>27466.868682</v>
      </c>
      <c r="K12" s="1">
        <v>180</v>
      </c>
      <c r="L12" s="14">
        <f t="shared" si="2"/>
        <v>26580.840659999998</v>
      </c>
      <c r="M12" s="1">
        <v>186</v>
      </c>
      <c r="N12" s="46">
        <f t="shared" si="3"/>
        <v>27466.868682</v>
      </c>
      <c r="O12" s="1">
        <v>180</v>
      </c>
      <c r="P12" s="46">
        <f t="shared" si="4"/>
        <v>26580.840659999998</v>
      </c>
      <c r="Q12" s="83">
        <f t="shared" si="13"/>
        <v>1086</v>
      </c>
      <c r="R12" s="84">
        <f t="shared" si="14"/>
        <v>160371.07198199996</v>
      </c>
      <c r="S12" s="51" t="s">
        <v>67</v>
      </c>
      <c r="T12" s="53" t="s">
        <v>24</v>
      </c>
      <c r="U12" s="1">
        <v>186</v>
      </c>
      <c r="V12" s="48">
        <f t="shared" si="5"/>
        <v>27466.868682</v>
      </c>
      <c r="W12" s="13">
        <v>186</v>
      </c>
      <c r="X12" s="15">
        <f t="shared" si="6"/>
        <v>27466.868682</v>
      </c>
      <c r="Y12" s="13">
        <v>180</v>
      </c>
      <c r="Z12" s="42">
        <f t="shared" si="7"/>
        <v>26580.840659999998</v>
      </c>
      <c r="AA12" s="13">
        <v>186</v>
      </c>
      <c r="AB12" s="15">
        <f t="shared" si="8"/>
        <v>27466.868682</v>
      </c>
      <c r="AC12" s="13">
        <v>180</v>
      </c>
      <c r="AD12" s="15">
        <f t="shared" si="9"/>
        <v>26580.840659999998</v>
      </c>
      <c r="AE12" s="13">
        <v>186</v>
      </c>
      <c r="AF12" s="25">
        <f t="shared" si="10"/>
        <v>27466.868682</v>
      </c>
      <c r="AG12" s="13">
        <f t="shared" si="15"/>
        <v>2190</v>
      </c>
      <c r="AH12" s="39">
        <f>F12+H12+J12+L12+N12+P12+V12+X12+Z12+AB12+AD12+AF12</f>
        <v>323400.2280299999</v>
      </c>
    </row>
    <row r="13" spans="1:34" s="54" customFormat="1" ht="35.25" customHeight="1">
      <c r="A13" s="50">
        <v>10</v>
      </c>
      <c r="B13" s="51" t="s">
        <v>46</v>
      </c>
      <c r="C13" s="56" t="s">
        <v>47</v>
      </c>
      <c r="D13" s="29">
        <v>147.671337</v>
      </c>
      <c r="E13" s="1">
        <v>56</v>
      </c>
      <c r="F13" s="32">
        <f t="shared" si="0"/>
        <v>8269.594872</v>
      </c>
      <c r="G13" s="1">
        <v>48</v>
      </c>
      <c r="H13" s="40">
        <f t="shared" si="1"/>
        <v>7088.224176</v>
      </c>
      <c r="I13" s="1">
        <v>56</v>
      </c>
      <c r="J13" s="40">
        <f t="shared" si="12"/>
        <v>8269.594872</v>
      </c>
      <c r="K13" s="1">
        <v>50</v>
      </c>
      <c r="L13" s="14">
        <f t="shared" si="2"/>
        <v>7383.566849999999</v>
      </c>
      <c r="M13" s="1">
        <v>54</v>
      </c>
      <c r="N13" s="46">
        <f t="shared" si="3"/>
        <v>7974.252198</v>
      </c>
      <c r="O13" s="1">
        <v>52</v>
      </c>
      <c r="P13" s="46">
        <f t="shared" si="4"/>
        <v>7678.909524</v>
      </c>
      <c r="Q13" s="83">
        <f t="shared" si="13"/>
        <v>316</v>
      </c>
      <c r="R13" s="84">
        <f t="shared" si="14"/>
        <v>46664.142492</v>
      </c>
      <c r="S13" s="51" t="s">
        <v>46</v>
      </c>
      <c r="T13" s="56" t="s">
        <v>47</v>
      </c>
      <c r="U13" s="1">
        <v>54</v>
      </c>
      <c r="V13" s="48">
        <f t="shared" si="5"/>
        <v>7974.252198</v>
      </c>
      <c r="W13" s="13">
        <v>54</v>
      </c>
      <c r="X13" s="15">
        <f t="shared" si="6"/>
        <v>7974.252198</v>
      </c>
      <c r="Y13" s="13">
        <v>52</v>
      </c>
      <c r="Z13" s="42">
        <f t="shared" si="7"/>
        <v>7678.909524</v>
      </c>
      <c r="AA13" s="13">
        <v>52</v>
      </c>
      <c r="AB13" s="15">
        <f t="shared" si="8"/>
        <v>7678.909524</v>
      </c>
      <c r="AC13" s="13">
        <v>52</v>
      </c>
      <c r="AD13" s="15">
        <f t="shared" si="9"/>
        <v>7678.909524</v>
      </c>
      <c r="AE13" s="13">
        <v>52</v>
      </c>
      <c r="AF13" s="25">
        <f t="shared" si="10"/>
        <v>7678.909524</v>
      </c>
      <c r="AG13" s="13">
        <f t="shared" si="15"/>
        <v>632</v>
      </c>
      <c r="AH13" s="77">
        <v>93328.27</v>
      </c>
    </row>
    <row r="14" spans="1:34" s="54" customFormat="1" ht="35.25" customHeight="1">
      <c r="A14" s="50">
        <v>11</v>
      </c>
      <c r="B14" s="51" t="s">
        <v>68</v>
      </c>
      <c r="C14" s="56" t="s">
        <v>66</v>
      </c>
      <c r="D14" s="29">
        <v>147.671337</v>
      </c>
      <c r="E14" s="1">
        <v>100</v>
      </c>
      <c r="F14" s="32">
        <f t="shared" si="0"/>
        <v>14767.133699999998</v>
      </c>
      <c r="G14" s="1">
        <v>96</v>
      </c>
      <c r="H14" s="40">
        <f t="shared" si="1"/>
        <v>14176.448352</v>
      </c>
      <c r="I14" s="1">
        <v>106</v>
      </c>
      <c r="J14" s="40">
        <f t="shared" si="12"/>
        <v>15653.161721999999</v>
      </c>
      <c r="K14" s="1">
        <v>100</v>
      </c>
      <c r="L14" s="14">
        <f t="shared" si="2"/>
        <v>14767.133699999998</v>
      </c>
      <c r="M14" s="1">
        <v>102</v>
      </c>
      <c r="N14" s="46">
        <f t="shared" si="3"/>
        <v>15062.476374</v>
      </c>
      <c r="O14" s="1">
        <v>98</v>
      </c>
      <c r="P14" s="46">
        <f t="shared" si="4"/>
        <v>14471.791025999999</v>
      </c>
      <c r="Q14" s="83">
        <f t="shared" si="13"/>
        <v>602</v>
      </c>
      <c r="R14" s="84">
        <f t="shared" si="14"/>
        <v>88898.14487399999</v>
      </c>
      <c r="S14" s="51" t="s">
        <v>68</v>
      </c>
      <c r="T14" s="56" t="s">
        <v>66</v>
      </c>
      <c r="U14" s="1">
        <v>106</v>
      </c>
      <c r="V14" s="48">
        <f t="shared" si="5"/>
        <v>15653.161721999999</v>
      </c>
      <c r="W14" s="13">
        <v>106</v>
      </c>
      <c r="X14" s="15">
        <f t="shared" si="6"/>
        <v>15653.161721999999</v>
      </c>
      <c r="Y14" s="13">
        <v>104</v>
      </c>
      <c r="Z14" s="42">
        <f t="shared" si="7"/>
        <v>15357.819048</v>
      </c>
      <c r="AA14" s="13">
        <v>102</v>
      </c>
      <c r="AB14" s="15">
        <f t="shared" si="8"/>
        <v>15062.476374</v>
      </c>
      <c r="AC14" s="13">
        <v>104</v>
      </c>
      <c r="AD14" s="15">
        <f t="shared" si="9"/>
        <v>15357.819048</v>
      </c>
      <c r="AE14" s="13">
        <v>104</v>
      </c>
      <c r="AF14" s="25">
        <f t="shared" si="10"/>
        <v>15357.819048</v>
      </c>
      <c r="AG14" s="13">
        <f t="shared" si="15"/>
        <v>1228</v>
      </c>
      <c r="AH14" s="39">
        <f>F14+H14+J14+L14+N14+P14+V14+X14+Z14+AB14+AD14+AF14</f>
        <v>181340.401836</v>
      </c>
    </row>
    <row r="15" spans="1:34" s="54" customFormat="1" ht="27" customHeight="1">
      <c r="A15" s="50">
        <v>12</v>
      </c>
      <c r="B15" s="51" t="s">
        <v>4</v>
      </c>
      <c r="C15" s="52" t="s">
        <v>25</v>
      </c>
      <c r="D15" s="29">
        <v>147.671337</v>
      </c>
      <c r="E15" s="1">
        <v>88</v>
      </c>
      <c r="F15" s="32">
        <f t="shared" si="0"/>
        <v>12995.077656</v>
      </c>
      <c r="G15" s="1">
        <v>96</v>
      </c>
      <c r="H15" s="40">
        <f t="shared" si="1"/>
        <v>14176.448352</v>
      </c>
      <c r="I15" s="1">
        <v>100</v>
      </c>
      <c r="J15" s="40">
        <f t="shared" si="12"/>
        <v>14767.133699999998</v>
      </c>
      <c r="K15" s="1">
        <v>150</v>
      </c>
      <c r="L15" s="14">
        <f t="shared" si="2"/>
        <v>22150.700549999998</v>
      </c>
      <c r="M15" s="1">
        <v>156</v>
      </c>
      <c r="N15" s="46">
        <f t="shared" si="3"/>
        <v>23036.728572</v>
      </c>
      <c r="O15" s="1">
        <v>150</v>
      </c>
      <c r="P15" s="46">
        <f t="shared" si="4"/>
        <v>22150.700549999998</v>
      </c>
      <c r="Q15" s="83">
        <f t="shared" si="13"/>
        <v>740</v>
      </c>
      <c r="R15" s="84">
        <f t="shared" si="14"/>
        <v>109276.78937999999</v>
      </c>
      <c r="S15" s="51" t="s">
        <v>4</v>
      </c>
      <c r="T15" s="52" t="s">
        <v>25</v>
      </c>
      <c r="U15" s="1">
        <v>156</v>
      </c>
      <c r="V15" s="48">
        <f t="shared" si="5"/>
        <v>23036.728572</v>
      </c>
      <c r="W15" s="13">
        <v>162</v>
      </c>
      <c r="X15" s="15">
        <f t="shared" si="6"/>
        <v>23922.756594</v>
      </c>
      <c r="Y15" s="13">
        <v>156</v>
      </c>
      <c r="Z15" s="42">
        <f t="shared" si="7"/>
        <v>23036.728572</v>
      </c>
      <c r="AA15" s="13">
        <v>150</v>
      </c>
      <c r="AB15" s="15">
        <f t="shared" si="8"/>
        <v>22150.700549999998</v>
      </c>
      <c r="AC15" s="13">
        <v>104</v>
      </c>
      <c r="AD15" s="15">
        <f t="shared" si="9"/>
        <v>15357.819048</v>
      </c>
      <c r="AE15" s="13">
        <v>104</v>
      </c>
      <c r="AF15" s="25">
        <f t="shared" si="10"/>
        <v>15357.819048</v>
      </c>
      <c r="AG15" s="13">
        <f t="shared" si="15"/>
        <v>1572</v>
      </c>
      <c r="AH15" s="77">
        <v>232139.35</v>
      </c>
    </row>
    <row r="16" spans="1:34" s="54" customFormat="1" ht="29.25" customHeight="1">
      <c r="A16" s="50">
        <v>13</v>
      </c>
      <c r="B16" s="55" t="s">
        <v>5</v>
      </c>
      <c r="C16" s="71" t="s">
        <v>105</v>
      </c>
      <c r="D16" s="29">
        <v>147.671337</v>
      </c>
      <c r="E16" s="1">
        <v>18</v>
      </c>
      <c r="F16" s="32">
        <f t="shared" si="0"/>
        <v>2658.084066</v>
      </c>
      <c r="G16" s="1">
        <v>8</v>
      </c>
      <c r="H16" s="40">
        <f t="shared" si="1"/>
        <v>1181.370696</v>
      </c>
      <c r="I16" s="1">
        <v>12</v>
      </c>
      <c r="J16" s="40">
        <f t="shared" si="12"/>
        <v>1772.056044</v>
      </c>
      <c r="K16" s="1">
        <v>10</v>
      </c>
      <c r="L16" s="14">
        <f t="shared" si="2"/>
        <v>1476.71337</v>
      </c>
      <c r="M16" s="1">
        <v>14</v>
      </c>
      <c r="N16" s="46">
        <f t="shared" si="3"/>
        <v>2067.398718</v>
      </c>
      <c r="O16" s="1">
        <v>14</v>
      </c>
      <c r="P16" s="46">
        <f t="shared" si="4"/>
        <v>2067.398718</v>
      </c>
      <c r="Q16" s="83">
        <f t="shared" si="13"/>
        <v>76</v>
      </c>
      <c r="R16" s="84">
        <f t="shared" si="14"/>
        <v>11223.021612</v>
      </c>
      <c r="S16" s="55" t="s">
        <v>5</v>
      </c>
      <c r="T16" s="71" t="s">
        <v>89</v>
      </c>
      <c r="U16" s="1">
        <v>10</v>
      </c>
      <c r="V16" s="48">
        <f t="shared" si="5"/>
        <v>1476.71337</v>
      </c>
      <c r="W16" s="13">
        <v>10</v>
      </c>
      <c r="X16" s="15">
        <f t="shared" si="6"/>
        <v>1476.71337</v>
      </c>
      <c r="Y16" s="13">
        <v>8</v>
      </c>
      <c r="Z16" s="42">
        <f t="shared" si="7"/>
        <v>1181.370696</v>
      </c>
      <c r="AA16" s="13">
        <v>12</v>
      </c>
      <c r="AB16" s="15">
        <f t="shared" si="8"/>
        <v>1772.056044</v>
      </c>
      <c r="AC16" s="13">
        <v>8</v>
      </c>
      <c r="AD16" s="15">
        <f t="shared" si="9"/>
        <v>1181.370696</v>
      </c>
      <c r="AE16" s="13">
        <v>10</v>
      </c>
      <c r="AF16" s="25">
        <f t="shared" si="10"/>
        <v>1476.71337</v>
      </c>
      <c r="AG16" s="13">
        <f t="shared" si="15"/>
        <v>134</v>
      </c>
      <c r="AH16" s="77">
        <v>19787.95</v>
      </c>
    </row>
    <row r="17" spans="1:34" s="54" customFormat="1" ht="35.25" customHeight="1">
      <c r="A17" s="57">
        <v>14</v>
      </c>
      <c r="B17" s="55" t="s">
        <v>13</v>
      </c>
      <c r="C17" s="52" t="s">
        <v>25</v>
      </c>
      <c r="D17" s="29">
        <v>147.671337</v>
      </c>
      <c r="E17" s="1">
        <v>168</v>
      </c>
      <c r="F17" s="32">
        <f t="shared" si="0"/>
        <v>24808.784615999997</v>
      </c>
      <c r="G17" s="1">
        <v>160</v>
      </c>
      <c r="H17" s="40">
        <f t="shared" si="1"/>
        <v>23627.41392</v>
      </c>
      <c r="I17" s="2">
        <v>174</v>
      </c>
      <c r="J17" s="40">
        <f t="shared" si="12"/>
        <v>25694.812638</v>
      </c>
      <c r="K17" s="1">
        <v>120</v>
      </c>
      <c r="L17" s="14">
        <f t="shared" si="2"/>
        <v>17720.56044</v>
      </c>
      <c r="M17" s="1">
        <v>124</v>
      </c>
      <c r="N17" s="46">
        <f t="shared" si="3"/>
        <v>18311.245788</v>
      </c>
      <c r="O17" s="1">
        <v>120</v>
      </c>
      <c r="P17" s="46">
        <f t="shared" si="4"/>
        <v>17720.56044</v>
      </c>
      <c r="Q17" s="83">
        <f t="shared" si="13"/>
        <v>866</v>
      </c>
      <c r="R17" s="84">
        <v>127883.37</v>
      </c>
      <c r="S17" s="55" t="s">
        <v>13</v>
      </c>
      <c r="T17" s="52" t="s">
        <v>25</v>
      </c>
      <c r="U17" s="1">
        <v>124</v>
      </c>
      <c r="V17" s="48">
        <f t="shared" si="5"/>
        <v>18311.245788</v>
      </c>
      <c r="W17" s="13">
        <v>124</v>
      </c>
      <c r="X17" s="15">
        <f t="shared" si="6"/>
        <v>18311.245788</v>
      </c>
      <c r="Y17" s="13">
        <v>120</v>
      </c>
      <c r="Z17" s="42">
        <f t="shared" si="7"/>
        <v>17720.56044</v>
      </c>
      <c r="AA17" s="13">
        <v>124</v>
      </c>
      <c r="AB17" s="15">
        <f t="shared" si="8"/>
        <v>18311.245788</v>
      </c>
      <c r="AC17" s="13">
        <v>172</v>
      </c>
      <c r="AD17" s="15">
        <f t="shared" si="9"/>
        <v>25399.469964</v>
      </c>
      <c r="AE17" s="13">
        <v>176</v>
      </c>
      <c r="AF17" s="25">
        <f t="shared" si="10"/>
        <v>25990.155312</v>
      </c>
      <c r="AG17" s="13">
        <f t="shared" si="15"/>
        <v>1706</v>
      </c>
      <c r="AH17" s="77">
        <v>251927.31</v>
      </c>
    </row>
    <row r="18" spans="1:34" s="54" customFormat="1" ht="37.5" customHeight="1">
      <c r="A18" s="57">
        <v>15</v>
      </c>
      <c r="B18" s="51" t="s">
        <v>69</v>
      </c>
      <c r="C18" s="56" t="s">
        <v>66</v>
      </c>
      <c r="D18" s="29">
        <v>147.671337</v>
      </c>
      <c r="E18" s="1">
        <v>230</v>
      </c>
      <c r="F18" s="32">
        <f t="shared" si="0"/>
        <v>33964.40751</v>
      </c>
      <c r="G18" s="1">
        <v>216</v>
      </c>
      <c r="H18" s="40">
        <f t="shared" si="1"/>
        <v>31897.008792</v>
      </c>
      <c r="I18" s="2">
        <v>236</v>
      </c>
      <c r="J18" s="40">
        <f t="shared" si="12"/>
        <v>34850.435531999996</v>
      </c>
      <c r="K18" s="1">
        <v>230</v>
      </c>
      <c r="L18" s="14">
        <f t="shared" si="2"/>
        <v>33964.40751</v>
      </c>
      <c r="M18" s="1">
        <v>234</v>
      </c>
      <c r="N18" s="46">
        <f t="shared" si="3"/>
        <v>34555.092857999996</v>
      </c>
      <c r="O18" s="1">
        <v>226</v>
      </c>
      <c r="P18" s="46">
        <f t="shared" si="4"/>
        <v>33373.722162</v>
      </c>
      <c r="Q18" s="83">
        <f t="shared" si="13"/>
        <v>1372</v>
      </c>
      <c r="R18" s="84">
        <v>202605.08</v>
      </c>
      <c r="S18" s="51" t="s">
        <v>69</v>
      </c>
      <c r="T18" s="56" t="s">
        <v>66</v>
      </c>
      <c r="U18" s="1">
        <v>238</v>
      </c>
      <c r="V18" s="48">
        <f t="shared" si="5"/>
        <v>35145.778205999995</v>
      </c>
      <c r="W18" s="13">
        <v>238</v>
      </c>
      <c r="X18" s="15">
        <f t="shared" si="6"/>
        <v>35145.778205999995</v>
      </c>
      <c r="Y18" s="13">
        <v>232</v>
      </c>
      <c r="Z18" s="42">
        <f t="shared" si="7"/>
        <v>34259.750184</v>
      </c>
      <c r="AA18" s="13">
        <v>236</v>
      </c>
      <c r="AB18" s="15">
        <f t="shared" si="8"/>
        <v>34850.435531999996</v>
      </c>
      <c r="AC18" s="13">
        <v>232</v>
      </c>
      <c r="AD18" s="15">
        <f t="shared" si="9"/>
        <v>34259.750184</v>
      </c>
      <c r="AE18" s="13">
        <v>238</v>
      </c>
      <c r="AF18" s="25">
        <f t="shared" si="10"/>
        <v>35145.778205999995</v>
      </c>
      <c r="AG18" s="13">
        <f t="shared" si="15"/>
        <v>2786</v>
      </c>
      <c r="AH18" s="77">
        <v>411412.36</v>
      </c>
    </row>
    <row r="19" spans="1:34" s="54" customFormat="1" ht="31.5" customHeight="1">
      <c r="A19" s="57">
        <v>16</v>
      </c>
      <c r="B19" s="58" t="s">
        <v>8</v>
      </c>
      <c r="C19" s="56" t="s">
        <v>47</v>
      </c>
      <c r="D19" s="29">
        <v>147.671337</v>
      </c>
      <c r="E19" s="1">
        <v>0</v>
      </c>
      <c r="F19" s="32">
        <f t="shared" si="0"/>
        <v>0</v>
      </c>
      <c r="G19" s="2">
        <v>0</v>
      </c>
      <c r="H19" s="40">
        <f t="shared" si="1"/>
        <v>0</v>
      </c>
      <c r="I19" s="2">
        <v>0</v>
      </c>
      <c r="J19" s="40">
        <f t="shared" si="12"/>
        <v>0</v>
      </c>
      <c r="K19" s="1">
        <v>176</v>
      </c>
      <c r="L19" s="14">
        <f t="shared" si="2"/>
        <v>25990.155312</v>
      </c>
      <c r="M19" s="1">
        <v>208</v>
      </c>
      <c r="N19" s="46">
        <f t="shared" si="3"/>
        <v>30715.638096</v>
      </c>
      <c r="O19" s="1">
        <v>192</v>
      </c>
      <c r="P19" s="46">
        <f t="shared" si="4"/>
        <v>28352.896704</v>
      </c>
      <c r="Q19" s="83">
        <f t="shared" si="13"/>
        <v>576</v>
      </c>
      <c r="R19" s="84">
        <f t="shared" si="14"/>
        <v>85058.690112</v>
      </c>
      <c r="S19" s="58" t="s">
        <v>8</v>
      </c>
      <c r="T19" s="56" t="s">
        <v>47</v>
      </c>
      <c r="U19" s="1">
        <v>192</v>
      </c>
      <c r="V19" s="48">
        <f t="shared" si="5"/>
        <v>28352.896704</v>
      </c>
      <c r="W19" s="13">
        <v>208</v>
      </c>
      <c r="X19" s="15">
        <f t="shared" si="6"/>
        <v>30715.638096</v>
      </c>
      <c r="Y19" s="13">
        <v>192</v>
      </c>
      <c r="Z19" s="42">
        <f t="shared" si="7"/>
        <v>28352.896704</v>
      </c>
      <c r="AA19" s="13">
        <v>192</v>
      </c>
      <c r="AB19" s="15">
        <f t="shared" si="8"/>
        <v>28352.896704</v>
      </c>
      <c r="AC19" s="13">
        <v>0</v>
      </c>
      <c r="AD19" s="15">
        <f t="shared" si="9"/>
        <v>0</v>
      </c>
      <c r="AE19" s="13">
        <v>0</v>
      </c>
      <c r="AF19" s="25">
        <f t="shared" si="10"/>
        <v>0</v>
      </c>
      <c r="AG19" s="13">
        <f t="shared" si="15"/>
        <v>1360</v>
      </c>
      <c r="AH19" s="39">
        <f>F19+H19+J19+L19+N19+P19+V19+X19+Z19+AB19+AD19+AF19</f>
        <v>200833.01832000003</v>
      </c>
    </row>
    <row r="20" spans="1:34" s="54" customFormat="1" ht="26.25" customHeight="1">
      <c r="A20" s="57">
        <v>17</v>
      </c>
      <c r="B20" s="58" t="s">
        <v>9</v>
      </c>
      <c r="C20" s="59" t="s">
        <v>24</v>
      </c>
      <c r="D20" s="29">
        <v>147.671337</v>
      </c>
      <c r="E20" s="1">
        <v>0</v>
      </c>
      <c r="F20" s="32">
        <f t="shared" si="0"/>
        <v>0</v>
      </c>
      <c r="G20" s="2">
        <v>0</v>
      </c>
      <c r="H20" s="40">
        <f t="shared" si="1"/>
        <v>0</v>
      </c>
      <c r="I20" s="2">
        <v>0</v>
      </c>
      <c r="J20" s="40">
        <f t="shared" si="12"/>
        <v>0</v>
      </c>
      <c r="K20" s="1">
        <v>264</v>
      </c>
      <c r="L20" s="14">
        <f t="shared" si="2"/>
        <v>38985.232968</v>
      </c>
      <c r="M20" s="1">
        <v>312</v>
      </c>
      <c r="N20" s="46">
        <f t="shared" si="3"/>
        <v>46073.457144</v>
      </c>
      <c r="O20" s="1">
        <v>288</v>
      </c>
      <c r="P20" s="46">
        <f t="shared" si="4"/>
        <v>42529.345056</v>
      </c>
      <c r="Q20" s="83">
        <f t="shared" si="13"/>
        <v>864</v>
      </c>
      <c r="R20" s="84">
        <v>127588.04</v>
      </c>
      <c r="S20" s="58" t="s">
        <v>9</v>
      </c>
      <c r="T20" s="59" t="s">
        <v>24</v>
      </c>
      <c r="U20" s="1">
        <v>288</v>
      </c>
      <c r="V20" s="48">
        <f t="shared" si="5"/>
        <v>42529.345056</v>
      </c>
      <c r="W20" s="13">
        <v>312</v>
      </c>
      <c r="X20" s="15">
        <f t="shared" si="6"/>
        <v>46073.457144</v>
      </c>
      <c r="Y20" s="13">
        <v>288</v>
      </c>
      <c r="Z20" s="42">
        <f t="shared" si="7"/>
        <v>42529.345056</v>
      </c>
      <c r="AA20" s="13">
        <v>288</v>
      </c>
      <c r="AB20" s="15">
        <f t="shared" si="8"/>
        <v>42529.345056</v>
      </c>
      <c r="AC20" s="13">
        <v>0</v>
      </c>
      <c r="AD20" s="15">
        <f t="shared" si="9"/>
        <v>0</v>
      </c>
      <c r="AE20" s="13">
        <v>0</v>
      </c>
      <c r="AF20" s="25">
        <f t="shared" si="10"/>
        <v>0</v>
      </c>
      <c r="AG20" s="13">
        <f t="shared" si="15"/>
        <v>2040</v>
      </c>
      <c r="AH20" s="39">
        <f>F20+H20+J20+L20+N20+P20+V20+X20+Z20+AB20+AD20+AF20</f>
        <v>301249.52748</v>
      </c>
    </row>
    <row r="21" spans="1:34" ht="0.75" customHeight="1" hidden="1">
      <c r="A21" s="4"/>
      <c r="B21" s="16"/>
      <c r="C21" s="7"/>
      <c r="D21" s="29">
        <v>71.9043293975</v>
      </c>
      <c r="E21" s="1">
        <f>C21*D21</f>
        <v>0</v>
      </c>
      <c r="F21" s="33"/>
      <c r="G21" s="2"/>
      <c r="H21" s="40"/>
      <c r="I21" s="2"/>
      <c r="J21" s="40">
        <f>I21*D21</f>
        <v>0</v>
      </c>
      <c r="K21" s="1"/>
      <c r="L21" s="14"/>
      <c r="M21" s="13"/>
      <c r="N21" s="15"/>
      <c r="O21" s="13"/>
      <c r="P21" s="12"/>
      <c r="Q21" s="85"/>
      <c r="R21" s="86"/>
      <c r="S21" s="25"/>
      <c r="T21" s="25"/>
      <c r="U21" s="25"/>
      <c r="V21" s="25"/>
      <c r="W21" s="13"/>
      <c r="X21" s="15"/>
      <c r="Y21" s="13"/>
      <c r="Z21" s="42"/>
      <c r="AA21" s="13"/>
      <c r="AB21" s="15"/>
      <c r="AC21" s="13"/>
      <c r="AD21" s="15"/>
      <c r="AE21" s="13"/>
      <c r="AF21" s="25">
        <f>AE21*F21</f>
        <v>0</v>
      </c>
      <c r="AG21" s="13"/>
      <c r="AH21" s="39">
        <f>F21+H21+J21+L21+N21+P21+R21+X21+Z21+AB21+AD21+AF21</f>
        <v>0</v>
      </c>
    </row>
    <row r="22" spans="1:34" s="20" customFormat="1" ht="13.5" thickBot="1">
      <c r="A22" s="19"/>
      <c r="B22" s="17" t="s">
        <v>6</v>
      </c>
      <c r="C22" s="21"/>
      <c r="D22" s="21"/>
      <c r="E22" s="21">
        <f aca="true" t="shared" si="16" ref="E22:Q22">SUM(E4:E21)</f>
        <v>1838</v>
      </c>
      <c r="F22" s="107">
        <f t="shared" si="16"/>
        <v>271419.917406</v>
      </c>
      <c r="G22" s="108">
        <f t="shared" si="16"/>
        <v>1768</v>
      </c>
      <c r="H22" s="105">
        <v>261082.91</v>
      </c>
      <c r="I22" s="108">
        <f t="shared" si="16"/>
        <v>1922</v>
      </c>
      <c r="J22" s="105">
        <v>283824.3</v>
      </c>
      <c r="K22" s="108">
        <f t="shared" si="16"/>
        <v>2350</v>
      </c>
      <c r="L22" s="105">
        <v>347027.63</v>
      </c>
      <c r="M22" s="108">
        <f t="shared" si="16"/>
        <v>2476</v>
      </c>
      <c r="N22" s="105">
        <v>365634.22</v>
      </c>
      <c r="O22" s="108">
        <f t="shared" si="16"/>
        <v>2366</v>
      </c>
      <c r="P22" s="105">
        <v>349390.39</v>
      </c>
      <c r="Q22" s="109">
        <f t="shared" si="16"/>
        <v>12720</v>
      </c>
      <c r="R22" s="110">
        <v>1878379.37</v>
      </c>
      <c r="S22" s="41"/>
      <c r="T22" s="41"/>
      <c r="U22" s="41"/>
      <c r="V22" s="41"/>
      <c r="W22" s="21">
        <f aca="true" t="shared" si="17" ref="W22:AG22">SUM(W4:W21)</f>
        <v>2522</v>
      </c>
      <c r="X22" s="105">
        <v>372427.09</v>
      </c>
      <c r="Y22" s="74">
        <f t="shared" si="17"/>
        <v>2428</v>
      </c>
      <c r="Z22" s="106">
        <v>358546.02</v>
      </c>
      <c r="AA22" s="21">
        <f t="shared" si="17"/>
        <v>2430</v>
      </c>
      <c r="AB22" s="105">
        <v>358841.36</v>
      </c>
      <c r="AC22" s="21">
        <f t="shared" si="17"/>
        <v>1904</v>
      </c>
      <c r="AD22" s="22">
        <v>281166.23</v>
      </c>
      <c r="AE22" s="21">
        <f t="shared" si="17"/>
        <v>1938</v>
      </c>
      <c r="AF22" s="41">
        <f t="shared" si="17"/>
        <v>286187.051106</v>
      </c>
      <c r="AG22" s="21">
        <f t="shared" si="17"/>
        <v>26410</v>
      </c>
      <c r="AH22" s="39">
        <f>F22+H22+J22+L22+N22+P22+R22+X22+Z22+AB22+AD22+AF22</f>
        <v>5413926.488512</v>
      </c>
    </row>
    <row r="23" spans="25:34" ht="12.75">
      <c r="Y23" s="61"/>
      <c r="Z23" s="62"/>
      <c r="AA23" s="60"/>
      <c r="AB23" s="63"/>
      <c r="AC23" s="60"/>
      <c r="AD23" s="64"/>
      <c r="AE23" s="60"/>
      <c r="AF23" s="65"/>
      <c r="AG23" s="60"/>
      <c r="AH23" s="66"/>
    </row>
    <row r="24" spans="2:34" ht="20.25" customHeight="1">
      <c r="B24" s="174" t="s">
        <v>99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</row>
    <row r="25" spans="2:35" ht="15">
      <c r="B25" s="69"/>
      <c r="R25" s="70"/>
      <c r="S25" s="69"/>
      <c r="AI25" s="70" t="s">
        <v>84</v>
      </c>
    </row>
    <row r="26" spans="2:19" ht="12.75">
      <c r="B26" s="69"/>
      <c r="S26" s="69"/>
    </row>
  </sheetData>
  <sheetProtection/>
  <mergeCells count="25">
    <mergeCell ref="A1:N1"/>
    <mergeCell ref="P1:R1"/>
    <mergeCell ref="A2:A3"/>
    <mergeCell ref="B2:B3"/>
    <mergeCell ref="C2:C3"/>
    <mergeCell ref="D2:D3"/>
    <mergeCell ref="E2:F2"/>
    <mergeCell ref="G2:H2"/>
    <mergeCell ref="I2:J2"/>
    <mergeCell ref="B24:R24"/>
    <mergeCell ref="S24:AH24"/>
    <mergeCell ref="W2:X2"/>
    <mergeCell ref="Y2:Z2"/>
    <mergeCell ref="AA2:AB2"/>
    <mergeCell ref="AC2:AD2"/>
    <mergeCell ref="AE2:AF2"/>
    <mergeCell ref="AG2:AH2"/>
    <mergeCell ref="K2:L2"/>
    <mergeCell ref="M2:N2"/>
    <mergeCell ref="S2:S3"/>
    <mergeCell ref="T2:T3"/>
    <mergeCell ref="O2:P2"/>
    <mergeCell ref="U2:V2"/>
    <mergeCell ref="Q2:R2"/>
    <mergeCell ref="AF1:AH1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2022-01-19T12:58:09Z</cp:lastPrinted>
  <dcterms:created xsi:type="dcterms:W3CDTF">1996-10-08T23:32:33Z</dcterms:created>
  <dcterms:modified xsi:type="dcterms:W3CDTF">2022-01-26T07:59:44Z</dcterms:modified>
  <cp:category/>
  <cp:version/>
  <cp:contentType/>
  <cp:contentStatus/>
</cp:coreProperties>
</file>