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4370" windowHeight="6645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52511"/>
</workbook>
</file>

<file path=xl/calcChain.xml><?xml version="1.0" encoding="utf-8"?>
<calcChain xmlns="http://schemas.openxmlformats.org/spreadsheetml/2006/main">
  <c r="F114" i="9" l="1"/>
  <c r="G70" i="9"/>
  <c r="F70" i="9"/>
  <c r="J70" i="9" s="1"/>
  <c r="E114" i="9"/>
  <c r="C100" i="9"/>
  <c r="D105" i="9"/>
  <c r="D71" i="9"/>
  <c r="F45" i="9"/>
  <c r="F53" i="9" s="1"/>
  <c r="F54" i="9" s="1"/>
  <c r="D54" i="9"/>
  <c r="E57" i="9"/>
  <c r="E71" i="9" s="1"/>
  <c r="G68" i="9"/>
  <c r="H68" i="9" s="1"/>
  <c r="G93" i="9"/>
  <c r="G60" i="9"/>
  <c r="F57" i="9"/>
  <c r="F71" i="9" s="1"/>
  <c r="G51" i="9"/>
  <c r="H51" i="9"/>
  <c r="I51" i="9" s="1"/>
  <c r="F93" i="9"/>
  <c r="E93" i="9"/>
  <c r="E45" i="9"/>
  <c r="E53" i="9" s="1"/>
  <c r="E54" i="9" s="1"/>
  <c r="C54" i="9"/>
  <c r="C45" i="9"/>
  <c r="D45" i="9"/>
  <c r="D73" i="9" s="1"/>
  <c r="D74" i="9" s="1"/>
  <c r="C105" i="9"/>
  <c r="E105" i="9"/>
  <c r="F105" i="9"/>
  <c r="G105" i="9"/>
  <c r="H105" i="9"/>
  <c r="I105" i="9"/>
  <c r="J105" i="9"/>
  <c r="G56" i="9"/>
  <c r="H56" i="9" s="1"/>
  <c r="G41" i="9"/>
  <c r="H41" i="9" s="1"/>
  <c r="I41" i="9" s="1"/>
  <c r="J41" i="9" s="1"/>
  <c r="G83" i="9"/>
  <c r="H78" i="9"/>
  <c r="H83" i="9"/>
  <c r="I78" i="9"/>
  <c r="I83" i="9"/>
  <c r="J83" i="9"/>
  <c r="J78" i="9"/>
  <c r="E73" i="9"/>
  <c r="H60" i="9"/>
  <c r="I60" i="9" s="1"/>
  <c r="J60" i="9" s="1"/>
  <c r="G40" i="9"/>
  <c r="H40" i="9" s="1"/>
  <c r="I40" i="9" s="1"/>
  <c r="J40" i="9" s="1"/>
  <c r="G59" i="9"/>
  <c r="H59" i="9" s="1"/>
  <c r="I59" i="9" s="1"/>
  <c r="J59" i="9" s="1"/>
  <c r="G52" i="9"/>
  <c r="G45" i="9"/>
  <c r="G73" i="9" s="1"/>
  <c r="H52" i="9"/>
  <c r="E74" i="9"/>
  <c r="E75" i="9" s="1"/>
  <c r="E77" i="9" s="1"/>
  <c r="G53" i="9"/>
  <c r="G54" i="9" s="1"/>
  <c r="H45" i="9"/>
  <c r="H53" i="9" s="1"/>
  <c r="C92" i="9"/>
  <c r="C78" i="9"/>
  <c r="C81" i="9"/>
  <c r="C83" i="9" s="1"/>
  <c r="I45" i="9"/>
  <c r="J45" i="9"/>
  <c r="J53" i="9" s="1"/>
  <c r="I53" i="9"/>
  <c r="H54" i="9" l="1"/>
  <c r="I70" i="9"/>
  <c r="J51" i="9"/>
  <c r="J52" i="9" s="1"/>
  <c r="J54" i="9" s="1"/>
  <c r="I52" i="9"/>
  <c r="I54" i="9" s="1"/>
  <c r="E78" i="9"/>
  <c r="E81" i="9"/>
  <c r="E83" i="9" s="1"/>
  <c r="I56" i="9"/>
  <c r="D100" i="9"/>
  <c r="D92" i="9" s="1"/>
  <c r="D75" i="9"/>
  <c r="D77" i="9" s="1"/>
  <c r="I68" i="9"/>
  <c r="H93" i="9"/>
  <c r="G57" i="9"/>
  <c r="H73" i="9"/>
  <c r="E100" i="9"/>
  <c r="E92" i="9" s="1"/>
  <c r="F73" i="9"/>
  <c r="F74" i="9" s="1"/>
  <c r="H70" i="9"/>
  <c r="G74" i="9" l="1"/>
  <c r="I74" i="9"/>
  <c r="J74" i="9"/>
  <c r="J75" i="9" s="1"/>
  <c r="F75" i="9"/>
  <c r="F77" i="9" s="1"/>
  <c r="F100" i="9"/>
  <c r="F92" i="9" s="1"/>
  <c r="G92" i="9" s="1"/>
  <c r="H92" i="9" s="1"/>
  <c r="I92" i="9" s="1"/>
  <c r="J92" i="9" s="1"/>
  <c r="H74" i="9"/>
  <c r="J56" i="9"/>
  <c r="H57" i="9"/>
  <c r="G71" i="9"/>
  <c r="J68" i="9"/>
  <c r="J93" i="9" s="1"/>
  <c r="I93" i="9"/>
  <c r="D78" i="9"/>
  <c r="D81" i="9"/>
  <c r="D83" i="9" s="1"/>
  <c r="I73" i="9"/>
  <c r="I57" i="9" l="1"/>
  <c r="H71" i="9"/>
  <c r="J73" i="9"/>
  <c r="G100" i="9"/>
  <c r="G75" i="9"/>
  <c r="H100" i="9"/>
  <c r="H75" i="9"/>
  <c r="F78" i="9"/>
  <c r="G77" i="9"/>
  <c r="G78" i="9" s="1"/>
  <c r="F81" i="9"/>
  <c r="F83" i="9" s="1"/>
  <c r="I100" i="9"/>
  <c r="I75" i="9"/>
  <c r="J57" i="9" l="1"/>
  <c r="J71" i="9" s="1"/>
  <c r="I71" i="9"/>
</calcChain>
</file>

<file path=xl/sharedStrings.xml><?xml version="1.0" encoding="utf-8"?>
<sst xmlns="http://schemas.openxmlformats.org/spreadsheetml/2006/main" count="223" uniqueCount="222">
  <si>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</si>
  <si>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</si>
  <si>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</si>
  <si>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</si>
  <si>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</si>
  <si>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</si>
  <si>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</si>
  <si>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</si>
  <si>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</si>
  <si>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</si>
  <si>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</si>
  <si>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</si>
  <si>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</si>
  <si>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</si>
  <si>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</si>
  <si>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</si>
  <si>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</si>
  <si>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</si>
  <si>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</si>
  <si>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</si>
  <si>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</si>
  <si>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</si>
  <si>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</si>
  <si>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</si>
  <si>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</si>
  <si>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</si>
  <si>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</si>
  <si>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</si>
  <si>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</si>
  <si>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</si>
  <si>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</si>
  <si>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</si>
  <si>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</si>
  <si>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</si>
  <si>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</si>
  <si>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</si>
  <si>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</si>
  <si>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</si>
  <si>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</si>
  <si>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</si>
  <si>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</si>
  <si>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</si>
  <si>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</si>
  <si>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</si>
  <si>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</si>
  <si>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</si>
  <si>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</si>
  <si>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</si>
  <si>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</si>
  <si>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</si>
  <si>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</si>
  <si>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</si>
  <si>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</si>
  <si>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</si>
  <si>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</si>
  <si>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</si>
  <si>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</si>
  <si>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</si>
  <si>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</si>
  <si>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</si>
  <si>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</si>
  <si>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</si>
  <si>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</si>
  <si>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</si>
  <si>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</si>
  <si>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</si>
  <si>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</si>
  <si>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</si>
  <si>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</si>
  <si>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</si>
  <si>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</si>
  <si>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</si>
  <si>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</si>
  <si>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</si>
  <si>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</si>
  <si>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</si>
  <si>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</si>
  <si>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</si>
  <si>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</si>
  <si>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</si>
  <si>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</si>
  <si>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</si>
  <si>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</si>
  <si>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</si>
  <si>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</si>
  <si>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</si>
  <si>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</si>
  <si>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</si>
  <si>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</si>
  <si>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</si>
  <si>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</si>
  <si>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</si>
  <si>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</si>
  <si>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</si>
  <si>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</si>
  <si>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</si>
  <si>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</si>
  <si>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</si>
  <si>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</si>
  <si>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</si>
  <si>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</si>
  <si>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</si>
  <si>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</si>
  <si>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</si>
  <si>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</si>
  <si>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</si>
  <si>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</si>
  <si>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</si>
  <si>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</si>
  <si>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</si>
  <si>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</si>
  <si>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</si>
  <si>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</si>
  <si>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</si>
  <si>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</si>
  <si>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</si>
  <si>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</si>
  <si>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</si>
  <si>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</si>
  <si>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</si>
  <si>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</si>
  <si>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</si>
  <si>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</si>
  <si>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</si>
  <si>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</si>
  <si>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(головний розпорядник коштів)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</si>
  <si>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</si>
  <si>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</si>
  <si>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</si>
  <si>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</si>
  <si>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</si>
  <si>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___________________________________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</si>
  <si>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</si>
  <si>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</si>
  <si>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</si>
  <si>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</si>
  <si>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</si>
  <si>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</si>
  <si>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</si>
  <si>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</si>
  <si>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</si>
  <si>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</si>
  <si>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</si>
  <si>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</si>
  <si>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</si>
  <si>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</si>
  <si>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</si>
  <si>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</si>
  <si>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</si>
  <si>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</si>
  <si>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</si>
  <si>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</si>
  <si>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</si>
  <si>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</si>
  <si>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</si>
  <si>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</si>
  <si>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</si>
  <si>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</si>
  <si>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</si>
  <si>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</si>
  <si>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</si>
  <si>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</si>
  <si>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</si>
  <si>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</si>
  <si>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</si>
  <si>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</si>
  <si>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</si>
  <si>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</si>
  <si>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</si>
  <si>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</si>
  <si>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</si>
  <si>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</si>
  <si>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</si>
  <si>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</si>
  <si>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</si>
  <si>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</si>
  <si>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</si>
  <si>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</si>
  <si>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</si>
  <si>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</si>
  <si>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</si>
  <si>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</si>
  <si>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</si>
  <si>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</si>
  <si>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</si>
  <si>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>_____________________________</t>
  </si>
  <si>
    <t xml:space="preserve">    (підпис) </t>
  </si>
  <si>
    <t xml:space="preserve">Головний бухгалтер _________________       </t>
  </si>
  <si>
    <t>_______________________________</t>
  </si>
  <si>
    <t>_____________________________________________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</si>
  <si>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</si>
  <si>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</si>
  <si>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</si>
  <si>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</si>
  <si>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</si>
  <si>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</si>
  <si>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</si>
  <si>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</si>
  <si>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</si>
  <si>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</si>
  <si>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</si>
  <si>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</si>
  <si>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</si>
  <si>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>КП "Калуський муніципальний ринок"</t>
  </si>
  <si>
    <t>м. Калуш, Івано-Франківська обл.</t>
  </si>
  <si>
    <t>Управління економічного розвитку міста</t>
  </si>
  <si>
    <t>Надання в оренду й експлуатацію власного чи орендованого нерухомого майна</t>
  </si>
  <si>
    <t>68.20</t>
  </si>
  <si>
    <t xml:space="preserve">комунальна </t>
  </si>
  <si>
    <t>вул. І.Франка, 1. м. Калуш, Івано-Франківська обл.</t>
  </si>
  <si>
    <r>
      <t xml:space="preserve">Інші операційні доходи </t>
    </r>
    <r>
      <rPr>
        <i/>
        <sz val="12"/>
        <rFont val="Arial"/>
        <family val="2"/>
        <charset val="204"/>
      </rPr>
      <t>(розшифрувати) лізинг</t>
    </r>
  </si>
  <si>
    <t>витрати на консалтингові послуги  (% банку по дог лізингу)</t>
  </si>
  <si>
    <t xml:space="preserve">    </t>
  </si>
  <si>
    <t>Програми здійснення КМР фінансової підтримки КП«Калуський  муніципальний ринок» на  2020 – 2025 роки</t>
  </si>
  <si>
    <t xml:space="preserve"> </t>
  </si>
  <si>
    <r>
      <t xml:space="preserve">Інші операційні витрати </t>
    </r>
    <r>
      <rPr>
        <i/>
        <sz val="12"/>
        <rFont val="Arial"/>
        <family val="2"/>
        <charset val="204"/>
      </rPr>
      <t xml:space="preserve"> амортизаціні витрати</t>
    </r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</si>
  <si>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 та тіло кредиту)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</si>
  <si>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</t>
    </r>
    <r>
      <rPr>
        <i/>
        <sz val="12"/>
        <color indexed="10"/>
        <rFont val="Arial"/>
        <family val="2"/>
        <charset val="204"/>
      </rPr>
      <t>ЗП</t>
    </r>
    <r>
      <rPr>
        <i/>
        <sz val="12"/>
        <rFont val="Arial"/>
        <family val="2"/>
        <charset val="204"/>
      </rPr>
      <t>)</t>
    </r>
  </si>
  <si>
    <t>Онуфрик Л.Я.</t>
  </si>
  <si>
    <t>ФІНАНСОВИЙ ПЛАН ПІДПРИЄМСТВА НА  2024 рік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</si>
  <si>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 xml:space="preserve"> (земельний МПН)</t>
    </r>
  </si>
  <si>
    <t>19.12.2023 № 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</si>
</sst>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0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i/>
      <sz val="12"/>
      <color indexed="10"/>
      <name val="Arial"/>
      <family val="2"/>
      <charset val="204"/>
    </font>
    <font>
      <sz val="12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5" borderId="4" xfId="0" applyNumberFormat="1" applyFont="1" applyFill="1" applyBorder="1"/>
    <xf numFmtId="2" fontId="1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27" fillId="6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30" fillId="2" borderId="0" xfId="0" applyNumberFormat="1" applyFont="1" applyFill="1" applyAlignment="1">
      <alignment horizontal="center"/>
    </xf>
    <xf numFmtId="0" fontId="31" fillId="2" borderId="0" xfId="0" applyFont="1" applyFill="1"/>
    <xf numFmtId="0" fontId="30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6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2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32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14" fillId="2" borderId="6" xfId="0" applyFont="1" applyFill="1" applyBorder="1" applyAlignment="1"/>
    <xf numFmtId="0" fontId="19" fillId="2" borderId="6" xfId="0" applyFont="1" applyFill="1" applyBorder="1" applyAlignment="1"/>
    <xf numFmtId="0" fontId="32" fillId="2" borderId="7" xfId="0" applyFont="1" applyFill="1" applyBorder="1"/>
    <xf numFmtId="0" fontId="19" fillId="2" borderId="7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right" vertical="center" wrapText="1"/>
    </xf>
    <xf numFmtId="164" fontId="36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5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3" fontId="35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49" fontId="12" fillId="6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vertical="center"/>
    </xf>
    <xf numFmtId="49" fontId="1" fillId="7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9" fontId="2" fillId="5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39" fillId="2" borderId="4" xfId="0" applyNumberFormat="1" applyFont="1" applyFill="1" applyBorder="1" applyAlignment="1">
      <alignment vertical="center"/>
    </xf>
    <xf numFmtId="2" fontId="39" fillId="3" borderId="4" xfId="0" applyNumberFormat="1" applyFont="1" applyFill="1" applyBorder="1"/>
    <xf numFmtId="2" fontId="39" fillId="4" borderId="4" xfId="0" applyNumberFormat="1" applyFont="1" applyFill="1" applyBorder="1"/>
    <xf numFmtId="164" fontId="39" fillId="4" borderId="4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164" fontId="14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0" fontId="1" fillId="2" borderId="8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14" fillId="2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" fontId="2" fillId="5" borderId="4" xfId="0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5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/>
    <xf numFmtId="164" fontId="28" fillId="6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/>
    <xf numFmtId="4" fontId="2" fillId="9" borderId="4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1" fillId="10" borderId="4" xfId="0" applyNumberFormat="1" applyFont="1" applyFill="1" applyBorder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64" fontId="17" fillId="8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/>
    </xf>
    <xf numFmtId="164" fontId="23" fillId="5" borderId="4" xfId="0" applyNumberFormat="1" applyFont="1" applyFill="1" applyBorder="1" applyAlignment="1">
      <alignment horizontal="center" vertical="center"/>
    </xf>
    <xf numFmtId="2" fontId="34" fillId="6" borderId="4" xfId="0" applyNumberFormat="1" applyFont="1" applyFill="1" applyBorder="1" applyAlignment="1">
      <alignment horizontal="center" vertical="center"/>
    </xf>
    <xf numFmtId="4" fontId="17" fillId="8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vertical="center"/>
    </xf>
    <xf numFmtId="164" fontId="23" fillId="2" borderId="4" xfId="0" applyNumberFormat="1" applyFont="1" applyFill="1" applyBorder="1" applyAlignment="1">
      <alignment horizontal="center" vertical="center"/>
    </xf>
    <xf numFmtId="2" fontId="34" fillId="3" borderId="4" xfId="0" applyNumberFormat="1" applyFont="1" applyFill="1" applyBorder="1"/>
    <xf numFmtId="2" fontId="2" fillId="7" borderId="4" xfId="0" applyNumberFormat="1" applyFont="1" applyFill="1" applyBorder="1" applyAlignment="1">
      <alignment vertical="center"/>
    </xf>
    <xf numFmtId="4" fontId="29" fillId="4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23" fillId="2" borderId="2" xfId="0" applyFont="1" applyFill="1" applyBorder="1" applyAlignment="1">
      <alignment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left"/>
    </xf>
    <xf numFmtId="0" fontId="32" fillId="2" borderId="1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9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view="pageBreakPreview" topLeftCell="A103" zoomScale="75" zoomScaleNormal="75" zoomScaleSheetLayoutView="75" workbookViewId="0">
      <selection activeCell="B20" sqref="B20:G20"/>
    </sheetView>
  </sheetViews>
  <sheetFormatPr defaultRowHeight="15.75" x14ac:dyDescent="0.25"/>
  <cols>
    <col min="1" max="1" width="52" style="1" customWidth="1"/>
    <col min="2" max="2" width="10" style="5" customWidth="1"/>
    <col min="3" max="3" width="14.5703125" style="5" customWidth="1"/>
    <col min="4" max="4" width="14" style="5" customWidth="1"/>
    <col min="5" max="5" width="14.28515625" style="1" customWidth="1"/>
    <col min="6" max="6" width="14.140625" style="1" customWidth="1"/>
    <col min="7" max="7" width="13.7109375" style="1" customWidth="1"/>
    <col min="8" max="8" width="12.28515625" style="1" customWidth="1"/>
    <col min="9" max="9" width="13.85546875" style="1" customWidth="1"/>
    <col min="10" max="10" width="13.42578125" style="1" customWidth="1"/>
    <col min="11" max="11" width="13.85546875" style="2" customWidth="1"/>
    <col min="12" max="12" width="18.7109375" style="1" customWidth="1"/>
    <col min="13" max="16384" width="9.140625" style="1"/>
  </cols>
  <sheetData>
    <row r="1" spans="1:11" x14ac:dyDescent="0.25">
      <c r="A1" s="232" t="s">
        <v>130</v>
      </c>
      <c r="B1" s="232"/>
      <c r="C1" s="160"/>
      <c r="D1" s="160"/>
      <c r="G1" s="240" t="s">
        <v>0</v>
      </c>
      <c r="H1" s="240"/>
      <c r="I1" s="240"/>
      <c r="J1" s="240"/>
    </row>
    <row r="2" spans="1:11" x14ac:dyDescent="0.25">
      <c r="A2" s="3" t="s">
        <v>123</v>
      </c>
      <c r="B2" s="4"/>
      <c r="G2" s="240" t="s">
        <v>118</v>
      </c>
      <c r="H2" s="240"/>
      <c r="I2" s="240"/>
      <c r="J2" s="240"/>
    </row>
    <row r="3" spans="1:11" x14ac:dyDescent="0.25">
      <c r="A3" s="6" t="s">
        <v>124</v>
      </c>
      <c r="B3" s="7"/>
      <c r="G3" s="240" t="s">
        <v>119</v>
      </c>
      <c r="H3" s="240"/>
      <c r="I3" s="240"/>
      <c r="J3" s="240"/>
    </row>
    <row r="4" spans="1:11" x14ac:dyDescent="0.25">
      <c r="A4" s="3" t="s">
        <v>125</v>
      </c>
      <c r="B4" s="7"/>
      <c r="G4" s="240" t="s">
        <v>120</v>
      </c>
      <c r="H4" s="240"/>
      <c r="I4" s="240"/>
      <c r="J4" s="240"/>
    </row>
    <row r="5" spans="1:11" ht="22.5" customHeight="1" x14ac:dyDescent="0.25">
      <c r="A5" s="241" t="s">
        <v>126</v>
      </c>
      <c r="B5" s="241"/>
      <c r="C5" s="167"/>
      <c r="D5" s="167"/>
      <c r="E5" s="8"/>
      <c r="F5" s="8"/>
      <c r="G5" s="240"/>
      <c r="H5" s="240"/>
      <c r="I5" s="240"/>
      <c r="J5" s="240"/>
    </row>
    <row r="6" spans="1:11" ht="9" customHeight="1" x14ac:dyDescent="0.25">
      <c r="B6" s="8"/>
      <c r="C6" s="8"/>
      <c r="D6" s="8"/>
      <c r="E6" s="8"/>
      <c r="F6" s="8"/>
      <c r="G6" s="9"/>
      <c r="H6" s="9"/>
      <c r="I6" s="9"/>
      <c r="J6" s="9"/>
    </row>
    <row r="7" spans="1:11" x14ac:dyDescent="0.25">
      <c r="A7" s="231"/>
      <c r="B7" s="231"/>
      <c r="C7" s="161"/>
      <c r="D7" s="161"/>
      <c r="E7" s="10"/>
      <c r="F7" s="10"/>
      <c r="G7" s="232" t="s">
        <v>1</v>
      </c>
      <c r="H7" s="232"/>
      <c r="I7" s="232"/>
      <c r="J7" s="232"/>
    </row>
    <row r="8" spans="1:11" s="11" customFormat="1" ht="15" customHeight="1" x14ac:dyDescent="0.2">
      <c r="E8" s="12"/>
      <c r="F8" s="12"/>
      <c r="G8" s="233" t="s">
        <v>121</v>
      </c>
      <c r="H8" s="233"/>
      <c r="I8" s="233"/>
      <c r="J8" s="233"/>
      <c r="K8" s="13"/>
    </row>
    <row r="9" spans="1:11" ht="16.5" customHeight="1" x14ac:dyDescent="0.25">
      <c r="A9" s="14" t="s">
        <v>129</v>
      </c>
      <c r="B9" s="14"/>
      <c r="C9" s="14"/>
      <c r="D9" s="14"/>
      <c r="E9" s="14"/>
      <c r="F9" s="14"/>
      <c r="G9" s="235" t="s">
        <v>122</v>
      </c>
      <c r="H9" s="235"/>
      <c r="I9" s="235"/>
      <c r="J9" s="235"/>
    </row>
    <row r="10" spans="1:11" s="11" customFormat="1" ht="19.5" customHeight="1" x14ac:dyDescent="0.2">
      <c r="A10" s="14" t="s">
        <v>127</v>
      </c>
      <c r="B10" s="14"/>
      <c r="C10" s="168"/>
      <c r="D10" s="168"/>
      <c r="E10" s="12"/>
      <c r="F10" s="12"/>
      <c r="G10" s="234" t="s">
        <v>221</v>
      </c>
      <c r="H10" s="234"/>
      <c r="I10" s="234"/>
      <c r="J10" s="234"/>
      <c r="K10" s="13"/>
    </row>
    <row r="11" spans="1:11" ht="17.25" customHeight="1" x14ac:dyDescent="0.25">
      <c r="A11" s="238" t="s">
        <v>128</v>
      </c>
      <c r="B11" s="238"/>
      <c r="C11" s="167"/>
      <c r="D11" s="167"/>
      <c r="E11" s="15"/>
      <c r="F11" s="15"/>
      <c r="G11" s="239"/>
      <c r="H11" s="239"/>
      <c r="I11" s="239"/>
      <c r="J11" s="239"/>
    </row>
    <row r="12" spans="1:11" ht="19.5" customHeight="1" x14ac:dyDescent="0.25">
      <c r="A12" s="1" t="s">
        <v>131</v>
      </c>
      <c r="E12" s="15"/>
      <c r="F12" s="15"/>
      <c r="G12" s="14"/>
      <c r="H12" s="14"/>
      <c r="I12" s="14"/>
      <c r="J12" s="5"/>
    </row>
    <row r="13" spans="1:11" s="11" customFormat="1" ht="16.5" customHeight="1" x14ac:dyDescent="0.25">
      <c r="A13" s="1" t="s">
        <v>132</v>
      </c>
      <c r="B13" s="16"/>
      <c r="C13" s="16"/>
      <c r="D13" s="16"/>
      <c r="E13" s="12"/>
      <c r="F13" s="12"/>
      <c r="G13" s="232"/>
      <c r="H13" s="232"/>
      <c r="I13" s="232"/>
      <c r="J13" s="232"/>
      <c r="K13" s="13"/>
    </row>
    <row r="14" spans="1:11" s="11" customFormat="1" ht="15" x14ac:dyDescent="0.2">
      <c r="B14" s="16"/>
      <c r="C14" s="16"/>
      <c r="D14" s="16"/>
      <c r="E14" s="12"/>
      <c r="F14" s="12"/>
      <c r="G14" s="238"/>
      <c r="H14" s="238"/>
      <c r="I14" s="238"/>
      <c r="J14" s="238"/>
      <c r="K14" s="13"/>
    </row>
    <row r="15" spans="1:11" x14ac:dyDescent="0.25">
      <c r="B15" s="17"/>
      <c r="C15" s="17"/>
      <c r="D15" s="17"/>
      <c r="E15" s="17"/>
      <c r="F15" s="17"/>
      <c r="G15" s="227"/>
      <c r="H15" s="227"/>
      <c r="I15" s="227"/>
      <c r="J15" s="18" t="s">
        <v>2</v>
      </c>
    </row>
    <row r="16" spans="1:11" x14ac:dyDescent="0.25">
      <c r="A16" s="19" t="s">
        <v>3</v>
      </c>
      <c r="B16" s="19"/>
      <c r="C16" s="19"/>
      <c r="D16" s="19"/>
      <c r="E16" s="19"/>
      <c r="F16" s="19"/>
      <c r="G16" s="5"/>
      <c r="H16" s="20"/>
      <c r="I16" s="21" t="s">
        <v>4</v>
      </c>
      <c r="J16" s="22">
        <v>2023</v>
      </c>
    </row>
    <row r="17" spans="1:10" ht="18" customHeight="1" x14ac:dyDescent="0.25">
      <c r="A17" s="23" t="s">
        <v>5</v>
      </c>
      <c r="B17" s="228" t="s">
        <v>203</v>
      </c>
      <c r="C17" s="228"/>
      <c r="D17" s="228"/>
      <c r="E17" s="228"/>
      <c r="F17" s="228"/>
      <c r="G17" s="228"/>
      <c r="H17" s="229" t="s">
        <v>6</v>
      </c>
      <c r="I17" s="229"/>
      <c r="J17" s="22">
        <v>34672304</v>
      </c>
    </row>
    <row r="18" spans="1:10" ht="15.75" customHeight="1" x14ac:dyDescent="0.25">
      <c r="A18" s="24" t="s">
        <v>7</v>
      </c>
      <c r="B18" s="217"/>
      <c r="C18" s="217"/>
      <c r="D18" s="217"/>
      <c r="E18" s="217"/>
      <c r="F18" s="217"/>
      <c r="G18" s="217"/>
      <c r="H18" s="229" t="s">
        <v>8</v>
      </c>
      <c r="I18" s="229"/>
      <c r="J18" s="22">
        <v>150</v>
      </c>
    </row>
    <row r="19" spans="1:10" ht="15.75" customHeight="1" x14ac:dyDescent="0.25">
      <c r="A19" s="25" t="s">
        <v>9</v>
      </c>
      <c r="B19" s="230" t="s">
        <v>204</v>
      </c>
      <c r="C19" s="230"/>
      <c r="D19" s="230"/>
      <c r="E19" s="230"/>
      <c r="F19" s="230"/>
      <c r="G19" s="230"/>
      <c r="H19" s="208" t="s">
        <v>10</v>
      </c>
      <c r="I19" s="208"/>
      <c r="J19" s="22"/>
    </row>
    <row r="20" spans="1:10" ht="15.75" customHeight="1" x14ac:dyDescent="0.25">
      <c r="A20" s="23" t="s">
        <v>133</v>
      </c>
      <c r="B20" s="216" t="s">
        <v>205</v>
      </c>
      <c r="C20" s="216"/>
      <c r="D20" s="216"/>
      <c r="E20" s="216"/>
      <c r="F20" s="216"/>
      <c r="G20" s="216"/>
      <c r="H20" s="208" t="s">
        <v>11</v>
      </c>
      <c r="I20" s="208"/>
      <c r="J20" s="22"/>
    </row>
    <row r="21" spans="1:10" ht="15.75" customHeight="1" x14ac:dyDescent="0.25">
      <c r="A21" s="23" t="s">
        <v>12</v>
      </c>
      <c r="B21" s="217"/>
      <c r="C21" s="217"/>
      <c r="D21" s="217"/>
      <c r="E21" s="217"/>
      <c r="F21" s="217"/>
      <c r="G21" s="217"/>
      <c r="H21" s="208" t="s">
        <v>13</v>
      </c>
      <c r="I21" s="208"/>
      <c r="J21" s="22"/>
    </row>
    <row r="22" spans="1:10" ht="15.75" customHeight="1" x14ac:dyDescent="0.25">
      <c r="A22" s="26" t="s">
        <v>14</v>
      </c>
      <c r="B22" s="218" t="s">
        <v>206</v>
      </c>
      <c r="C22" s="218"/>
      <c r="D22" s="218"/>
      <c r="E22" s="218"/>
      <c r="F22" s="218"/>
      <c r="G22" s="218"/>
      <c r="H22" s="208" t="s">
        <v>15</v>
      </c>
      <c r="I22" s="208"/>
      <c r="J22" s="22" t="s">
        <v>207</v>
      </c>
    </row>
    <row r="23" spans="1:10" ht="15.75" customHeight="1" x14ac:dyDescent="0.25">
      <c r="A23" s="26" t="s">
        <v>202</v>
      </c>
      <c r="B23" s="215"/>
      <c r="C23" s="215"/>
      <c r="D23" s="215"/>
      <c r="E23" s="215"/>
      <c r="F23" s="215"/>
      <c r="G23" s="215"/>
      <c r="H23" s="208"/>
      <c r="I23" s="208"/>
      <c r="J23" s="22"/>
    </row>
    <row r="24" spans="1:10" ht="15.75" customHeight="1" x14ac:dyDescent="0.25">
      <c r="A24" s="26" t="s">
        <v>16</v>
      </c>
      <c r="B24" s="209" t="s">
        <v>208</v>
      </c>
      <c r="C24" s="209"/>
      <c r="D24" s="209"/>
      <c r="E24" s="209"/>
      <c r="F24" s="209"/>
      <c r="G24" s="209"/>
      <c r="H24" s="208"/>
      <c r="I24" s="208"/>
      <c r="J24" s="22"/>
    </row>
    <row r="25" spans="1:10" x14ac:dyDescent="0.25">
      <c r="A25" s="26" t="s">
        <v>17</v>
      </c>
      <c r="B25" s="147">
        <v>13</v>
      </c>
      <c r="C25" s="164"/>
      <c r="D25" s="164"/>
      <c r="E25" s="164"/>
      <c r="F25" s="164"/>
      <c r="G25" s="164"/>
      <c r="H25" s="163"/>
      <c r="I25" s="162"/>
      <c r="J25" s="20"/>
    </row>
    <row r="26" spans="1:10" x14ac:dyDescent="0.25">
      <c r="A26" s="155" t="s">
        <v>18</v>
      </c>
      <c r="B26" s="210" t="s">
        <v>209</v>
      </c>
      <c r="C26" s="210"/>
      <c r="D26" s="210"/>
      <c r="E26" s="210"/>
      <c r="F26" s="210"/>
      <c r="G26" s="210"/>
      <c r="H26" s="210"/>
      <c r="I26" s="210"/>
    </row>
    <row r="27" spans="1:10" ht="14.25" customHeight="1" x14ac:dyDescent="0.25">
      <c r="A27" s="26" t="s">
        <v>19</v>
      </c>
      <c r="B27" s="148"/>
      <c r="C27" s="149"/>
      <c r="D27" s="149"/>
      <c r="E27" s="149"/>
      <c r="F27" s="149"/>
      <c r="G27" s="149"/>
      <c r="H27" s="149"/>
      <c r="I27" s="150"/>
    </row>
    <row r="28" spans="1:10" x14ac:dyDescent="0.25">
      <c r="A28" s="155" t="s">
        <v>20</v>
      </c>
      <c r="B28" s="211" t="s">
        <v>218</v>
      </c>
      <c r="C28" s="211"/>
      <c r="D28" s="211"/>
      <c r="E28" s="211"/>
      <c r="F28" s="211"/>
      <c r="G28" s="211"/>
      <c r="H28" s="211"/>
      <c r="I28" s="211"/>
    </row>
    <row r="29" spans="1:10" x14ac:dyDescent="0.25">
      <c r="A29" s="156"/>
      <c r="B29" s="1"/>
      <c r="C29" s="1"/>
      <c r="D29" s="1"/>
    </row>
    <row r="30" spans="1:10" x14ac:dyDescent="0.25">
      <c r="A30" s="156"/>
      <c r="B30" s="1"/>
      <c r="C30" s="1"/>
      <c r="D30" s="1"/>
    </row>
    <row r="31" spans="1:10" ht="22.5" customHeight="1" x14ac:dyDescent="0.25">
      <c r="A31" s="213" t="s">
        <v>219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12" customHeight="1" x14ac:dyDescent="0.25">
      <c r="A32" s="214"/>
      <c r="B32" s="214"/>
      <c r="C32" s="214"/>
      <c r="D32" s="214"/>
      <c r="E32" s="214"/>
      <c r="F32" s="214"/>
      <c r="G32" s="214"/>
      <c r="H32" s="214"/>
      <c r="I32" s="214"/>
      <c r="J32" s="27"/>
    </row>
    <row r="33" spans="1:12" ht="21" customHeight="1" x14ac:dyDescent="0.25">
      <c r="A33" s="212" t="s">
        <v>21</v>
      </c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2" ht="18" customHeight="1" x14ac:dyDescent="0.25">
      <c r="A34" s="202" t="s">
        <v>134</v>
      </c>
      <c r="B34" s="202"/>
      <c r="C34" s="202"/>
      <c r="D34" s="202"/>
      <c r="E34" s="202"/>
      <c r="F34" s="202"/>
      <c r="G34" s="202"/>
      <c r="H34" s="202"/>
      <c r="I34" s="202"/>
      <c r="J34" s="202"/>
    </row>
    <row r="35" spans="1:12" ht="19.5" customHeight="1" x14ac:dyDescent="0.25">
      <c r="A35" s="28"/>
      <c r="B35" s="28"/>
      <c r="C35" s="29">
        <v>2022</v>
      </c>
      <c r="D35" s="29">
        <v>2023</v>
      </c>
      <c r="E35" s="29">
        <v>2023</v>
      </c>
      <c r="F35" s="29">
        <v>2024</v>
      </c>
      <c r="G35" s="29"/>
      <c r="H35" s="29"/>
      <c r="I35" s="28"/>
      <c r="J35" s="28"/>
    </row>
    <row r="36" spans="1:12" ht="18.75" customHeight="1" x14ac:dyDescent="0.25">
      <c r="A36" s="204"/>
      <c r="B36" s="205" t="s">
        <v>22</v>
      </c>
      <c r="C36" s="206" t="s">
        <v>136</v>
      </c>
      <c r="D36" s="206" t="s">
        <v>137</v>
      </c>
      <c r="E36" s="207" t="s">
        <v>135</v>
      </c>
      <c r="F36" s="236" t="s">
        <v>138</v>
      </c>
      <c r="G36" s="205" t="s">
        <v>139</v>
      </c>
      <c r="H36" s="205"/>
      <c r="I36" s="205"/>
      <c r="J36" s="205"/>
      <c r="K36" s="30"/>
    </row>
    <row r="37" spans="1:12" ht="45.75" customHeight="1" x14ac:dyDescent="0.25">
      <c r="A37" s="204"/>
      <c r="B37" s="205"/>
      <c r="C37" s="206"/>
      <c r="D37" s="206"/>
      <c r="E37" s="207"/>
      <c r="F37" s="237"/>
      <c r="G37" s="139" t="s">
        <v>140</v>
      </c>
      <c r="H37" s="139" t="s">
        <v>141</v>
      </c>
      <c r="I37" s="139" t="s">
        <v>142</v>
      </c>
      <c r="J37" s="139" t="s">
        <v>143</v>
      </c>
      <c r="K37" s="30"/>
    </row>
    <row r="38" spans="1:12" x14ac:dyDescent="0.25">
      <c r="A38" s="93">
        <v>1</v>
      </c>
      <c r="B38" s="166">
        <v>2</v>
      </c>
      <c r="C38" s="169">
        <v>3</v>
      </c>
      <c r="D38" s="169">
        <v>4</v>
      </c>
      <c r="E38" s="166">
        <v>5</v>
      </c>
      <c r="F38" s="166">
        <v>6</v>
      </c>
      <c r="G38" s="165">
        <v>7</v>
      </c>
      <c r="H38" s="165">
        <v>8</v>
      </c>
      <c r="I38" s="165">
        <v>9</v>
      </c>
      <c r="J38" s="165">
        <v>10</v>
      </c>
    </row>
    <row r="39" spans="1:12" ht="26.25" customHeight="1" x14ac:dyDescent="0.25">
      <c r="A39" s="138" t="s">
        <v>23</v>
      </c>
      <c r="B39" s="31"/>
      <c r="C39" s="31"/>
      <c r="D39" s="170"/>
      <c r="E39" s="170"/>
      <c r="F39" s="170"/>
      <c r="G39" s="31"/>
      <c r="H39" s="31"/>
      <c r="I39" s="31"/>
      <c r="J39" s="31"/>
    </row>
    <row r="40" spans="1:12" ht="30" x14ac:dyDescent="0.2">
      <c r="A40" s="132" t="s">
        <v>24</v>
      </c>
      <c r="B40" s="133" t="s">
        <v>25</v>
      </c>
      <c r="C40" s="193">
        <v>4722</v>
      </c>
      <c r="D40" s="170">
        <v>2735.6</v>
      </c>
      <c r="E40" s="193">
        <v>3473</v>
      </c>
      <c r="F40" s="193">
        <v>4038</v>
      </c>
      <c r="G40" s="193">
        <f>F40/4</f>
        <v>1009.5</v>
      </c>
      <c r="H40" s="193">
        <f t="shared" ref="H40:J41" si="0">G40</f>
        <v>1009.5</v>
      </c>
      <c r="I40" s="193">
        <f t="shared" si="0"/>
        <v>1009.5</v>
      </c>
      <c r="J40" s="193">
        <f t="shared" si="0"/>
        <v>1009.5</v>
      </c>
      <c r="K40" s="32"/>
    </row>
    <row r="41" spans="1:12" ht="20.25" x14ac:dyDescent="0.25">
      <c r="A41" s="33" t="s">
        <v>26</v>
      </c>
      <c r="B41" s="165" t="s">
        <v>27</v>
      </c>
      <c r="C41" s="121">
        <v>787</v>
      </c>
      <c r="D41" s="170">
        <v>158.6</v>
      </c>
      <c r="E41" s="41">
        <v>694.6</v>
      </c>
      <c r="F41" s="41">
        <v>758</v>
      </c>
      <c r="G41" s="193">
        <f>F41/4</f>
        <v>189.5</v>
      </c>
      <c r="H41" s="193">
        <f t="shared" si="0"/>
        <v>189.5</v>
      </c>
      <c r="I41" s="193">
        <f t="shared" si="0"/>
        <v>189.5</v>
      </c>
      <c r="J41" s="193">
        <f t="shared" si="0"/>
        <v>189.5</v>
      </c>
      <c r="K41" s="30"/>
      <c r="L41" s="34"/>
    </row>
    <row r="42" spans="1:12" ht="19.5" customHeight="1" x14ac:dyDescent="0.25">
      <c r="A42" s="33" t="s">
        <v>28</v>
      </c>
      <c r="B42" s="165" t="s">
        <v>29</v>
      </c>
      <c r="C42" s="121"/>
      <c r="D42" s="126"/>
      <c r="E42" s="128"/>
      <c r="F42" s="128"/>
      <c r="G42" s="126"/>
      <c r="H42" s="126"/>
      <c r="I42" s="140"/>
      <c r="J42" s="126"/>
    </row>
    <row r="43" spans="1:12" ht="21" customHeight="1" x14ac:dyDescent="0.25">
      <c r="A43" s="33" t="s">
        <v>200</v>
      </c>
      <c r="B43" s="165" t="s">
        <v>30</v>
      </c>
      <c r="C43" s="121"/>
      <c r="D43" s="126"/>
      <c r="E43" s="128"/>
      <c r="F43" s="128"/>
      <c r="G43" s="126"/>
      <c r="H43" s="126"/>
      <c r="I43" s="140"/>
      <c r="J43" s="126"/>
    </row>
    <row r="44" spans="1:12" x14ac:dyDescent="0.25">
      <c r="A44" s="33" t="s">
        <v>201</v>
      </c>
      <c r="B44" s="165" t="s">
        <v>31</v>
      </c>
      <c r="C44" s="121"/>
      <c r="D44" s="126"/>
      <c r="E44" s="128"/>
      <c r="F44" s="128"/>
      <c r="G44" s="126"/>
      <c r="H44" s="126"/>
      <c r="I44" s="140"/>
      <c r="J44" s="126"/>
      <c r="K44" s="35"/>
    </row>
    <row r="45" spans="1:12" s="38" customFormat="1" ht="54.75" x14ac:dyDescent="0.25">
      <c r="A45" s="36" t="s">
        <v>32</v>
      </c>
      <c r="B45" s="137" t="s">
        <v>33</v>
      </c>
      <c r="C45" s="197">
        <f>C40-C41</f>
        <v>3935</v>
      </c>
      <c r="D45" s="197">
        <f>D40-D41</f>
        <v>2577</v>
      </c>
      <c r="E45" s="197">
        <f>E40-E41</f>
        <v>2778.4</v>
      </c>
      <c r="F45" s="197">
        <f>F40-F41</f>
        <v>3280</v>
      </c>
      <c r="G45" s="197">
        <f>F45/4</f>
        <v>820</v>
      </c>
      <c r="H45" s="197">
        <f>G45</f>
        <v>820</v>
      </c>
      <c r="I45" s="197">
        <f>H45</f>
        <v>820</v>
      </c>
      <c r="J45" s="197">
        <f>I45</f>
        <v>820</v>
      </c>
      <c r="K45" s="37"/>
    </row>
    <row r="46" spans="1:12" ht="30" x14ac:dyDescent="0.25">
      <c r="A46" s="132" t="s">
        <v>210</v>
      </c>
      <c r="B46" s="133" t="s">
        <v>34</v>
      </c>
      <c r="C46" s="44"/>
      <c r="D46" s="44"/>
      <c r="E46" s="44"/>
      <c r="F46" s="44"/>
      <c r="G46" s="44"/>
      <c r="H46" s="44"/>
      <c r="I46" s="44"/>
      <c r="J46" s="44"/>
      <c r="K46" s="35"/>
    </row>
    <row r="47" spans="1:12" ht="24" customHeight="1" x14ac:dyDescent="0.25">
      <c r="A47" s="132" t="s">
        <v>144</v>
      </c>
      <c r="B47" s="135" t="s">
        <v>35</v>
      </c>
      <c r="C47" s="44"/>
      <c r="D47" s="44"/>
      <c r="E47" s="44"/>
      <c r="F47" s="44"/>
      <c r="G47" s="134"/>
      <c r="H47" s="134"/>
      <c r="I47" s="141"/>
      <c r="J47" s="134"/>
      <c r="K47" s="35"/>
    </row>
    <row r="48" spans="1:12" ht="20.25" customHeight="1" x14ac:dyDescent="0.25">
      <c r="A48" s="40" t="s">
        <v>199</v>
      </c>
      <c r="B48" s="117" t="s">
        <v>36</v>
      </c>
      <c r="C48" s="172"/>
      <c r="D48" s="172"/>
      <c r="E48" s="41"/>
      <c r="F48" s="41"/>
      <c r="G48" s="42"/>
      <c r="H48" s="42"/>
      <c r="I48" s="142"/>
      <c r="J48" s="42"/>
      <c r="K48" s="35"/>
    </row>
    <row r="49" spans="1:12" x14ac:dyDescent="0.25">
      <c r="A49" s="43" t="s">
        <v>145</v>
      </c>
      <c r="B49" s="133" t="s">
        <v>37</v>
      </c>
      <c r="C49" s="44"/>
      <c r="D49" s="44"/>
      <c r="E49" s="41"/>
      <c r="F49" s="41"/>
      <c r="G49" s="42"/>
      <c r="H49" s="42"/>
      <c r="I49" s="142"/>
      <c r="J49" s="42"/>
      <c r="K49" s="35"/>
    </row>
    <row r="50" spans="1:12" ht="46.5" customHeight="1" x14ac:dyDescent="0.25">
      <c r="A50" s="46" t="s">
        <v>38</v>
      </c>
      <c r="B50" s="165" t="s">
        <v>39</v>
      </c>
      <c r="C50" s="121"/>
      <c r="D50" s="121"/>
      <c r="E50" s="136"/>
      <c r="F50" s="136"/>
      <c r="G50" s="126"/>
      <c r="H50" s="126"/>
      <c r="I50" s="140"/>
      <c r="J50" s="126"/>
    </row>
    <row r="51" spans="1:12" ht="34.5" customHeight="1" x14ac:dyDescent="0.25">
      <c r="A51" s="46" t="s">
        <v>146</v>
      </c>
      <c r="B51" s="95" t="s">
        <v>41</v>
      </c>
      <c r="C51" s="44">
        <v>2390.1</v>
      </c>
      <c r="D51" s="121">
        <v>2514</v>
      </c>
      <c r="E51" s="44">
        <v>4490.8</v>
      </c>
      <c r="F51" s="44">
        <v>2514</v>
      </c>
      <c r="G51" s="44">
        <f>F51/4</f>
        <v>628.5</v>
      </c>
      <c r="H51" s="44">
        <f>G51</f>
        <v>628.5</v>
      </c>
      <c r="I51" s="44">
        <f>H51</f>
        <v>628.5</v>
      </c>
      <c r="J51" s="44">
        <f>I51</f>
        <v>628.5</v>
      </c>
    </row>
    <row r="52" spans="1:12" ht="45" x14ac:dyDescent="0.25">
      <c r="A52" s="74" t="s">
        <v>213</v>
      </c>
      <c r="B52" s="95" t="s">
        <v>147</v>
      </c>
      <c r="C52" s="44">
        <v>2390.1</v>
      </c>
      <c r="D52" s="121">
        <v>2514</v>
      </c>
      <c r="E52" s="44">
        <v>4490.8</v>
      </c>
      <c r="F52" s="44">
        <v>2514</v>
      </c>
      <c r="G52" s="44">
        <f>G51</f>
        <v>628.5</v>
      </c>
      <c r="H52" s="44">
        <f>H51</f>
        <v>628.5</v>
      </c>
      <c r="I52" s="44">
        <f>I51</f>
        <v>628.5</v>
      </c>
      <c r="J52" s="44">
        <f>J51</f>
        <v>628.5</v>
      </c>
    </row>
    <row r="53" spans="1:12" s="45" customFormat="1" ht="52.5" customHeight="1" x14ac:dyDescent="0.25">
      <c r="A53" s="75" t="s">
        <v>148</v>
      </c>
      <c r="B53" s="77" t="s">
        <v>43</v>
      </c>
      <c r="C53" s="198">
        <v>3935</v>
      </c>
      <c r="D53" s="121">
        <v>2577</v>
      </c>
      <c r="E53" s="194">
        <f t="shared" ref="E53:J53" si="1">E45</f>
        <v>2778.4</v>
      </c>
      <c r="F53" s="194">
        <f t="shared" si="1"/>
        <v>3280</v>
      </c>
      <c r="G53" s="194">
        <f t="shared" si="1"/>
        <v>820</v>
      </c>
      <c r="H53" s="194">
        <f t="shared" si="1"/>
        <v>820</v>
      </c>
      <c r="I53" s="194">
        <f t="shared" si="1"/>
        <v>820</v>
      </c>
      <c r="J53" s="194">
        <f t="shared" si="1"/>
        <v>820</v>
      </c>
      <c r="K53" s="47"/>
    </row>
    <row r="54" spans="1:12" s="45" customFormat="1" ht="26.25" customHeight="1" x14ac:dyDescent="0.3">
      <c r="A54" s="88" t="s">
        <v>40</v>
      </c>
      <c r="B54" s="76" t="s">
        <v>45</v>
      </c>
      <c r="C54" s="199">
        <f t="shared" ref="C54:J54" si="2">C53+C52</f>
        <v>6325.1</v>
      </c>
      <c r="D54" s="199">
        <f t="shared" si="2"/>
        <v>5091</v>
      </c>
      <c r="E54" s="199">
        <f t="shared" si="2"/>
        <v>7269.2000000000007</v>
      </c>
      <c r="F54" s="199">
        <f t="shared" si="2"/>
        <v>5794</v>
      </c>
      <c r="G54" s="199">
        <f t="shared" si="2"/>
        <v>1448.5</v>
      </c>
      <c r="H54" s="199">
        <f t="shared" si="2"/>
        <v>1448.5</v>
      </c>
      <c r="I54" s="199">
        <f t="shared" si="2"/>
        <v>1448.5</v>
      </c>
      <c r="J54" s="199">
        <f t="shared" si="2"/>
        <v>1448.5</v>
      </c>
      <c r="K54" s="30"/>
    </row>
    <row r="55" spans="1:12" s="45" customFormat="1" ht="20.25" x14ac:dyDescent="0.25">
      <c r="A55" s="86" t="s">
        <v>42</v>
      </c>
      <c r="B55" s="48"/>
      <c r="C55" s="49"/>
      <c r="D55" s="173"/>
      <c r="E55" s="173"/>
      <c r="F55" s="49"/>
      <c r="G55" s="49"/>
      <c r="H55" s="49"/>
      <c r="I55" s="49"/>
      <c r="J55" s="49"/>
      <c r="K55" s="47"/>
    </row>
    <row r="56" spans="1:12" ht="36" customHeight="1" x14ac:dyDescent="0.2">
      <c r="A56" s="50" t="s">
        <v>195</v>
      </c>
      <c r="B56" s="129" t="s">
        <v>49</v>
      </c>
      <c r="C56" s="200">
        <v>3384</v>
      </c>
      <c r="D56" s="159">
        <v>2568</v>
      </c>
      <c r="E56" s="200">
        <v>2885.8</v>
      </c>
      <c r="F56" s="200">
        <v>2918</v>
      </c>
      <c r="G56" s="200">
        <f>F56/4</f>
        <v>729.5</v>
      </c>
      <c r="H56" s="200">
        <f t="shared" ref="H56:J57" si="3">G56</f>
        <v>729.5</v>
      </c>
      <c r="I56" s="200">
        <f t="shared" si="3"/>
        <v>729.5</v>
      </c>
      <c r="J56" s="200">
        <f t="shared" si="3"/>
        <v>729.5</v>
      </c>
      <c r="K56" s="32"/>
      <c r="L56" s="51"/>
    </row>
    <row r="57" spans="1:12" ht="32.25" customHeight="1" x14ac:dyDescent="0.25">
      <c r="A57" s="50" t="s">
        <v>44</v>
      </c>
      <c r="B57" s="129" t="s">
        <v>50</v>
      </c>
      <c r="C57" s="200">
        <v>1345</v>
      </c>
      <c r="D57" s="159">
        <v>2514</v>
      </c>
      <c r="E57" s="200">
        <f>E58+E59+E60+E61+E62</f>
        <v>4547.8</v>
      </c>
      <c r="F57" s="200">
        <f>F58+F59+F60+F61+F62</f>
        <v>2874</v>
      </c>
      <c r="G57" s="200">
        <f>F57/4</f>
        <v>718.5</v>
      </c>
      <c r="H57" s="200">
        <f t="shared" si="3"/>
        <v>718.5</v>
      </c>
      <c r="I57" s="200">
        <f t="shared" si="3"/>
        <v>718.5</v>
      </c>
      <c r="J57" s="200">
        <f t="shared" si="3"/>
        <v>718.5</v>
      </c>
      <c r="K57" s="30"/>
    </row>
    <row r="58" spans="1:12" ht="36" customHeight="1" x14ac:dyDescent="0.25">
      <c r="A58" s="52" t="s">
        <v>46</v>
      </c>
      <c r="B58" s="95" t="s">
        <v>149</v>
      </c>
      <c r="C58" s="109"/>
      <c r="D58" s="159"/>
      <c r="E58" s="125"/>
      <c r="F58" s="144"/>
      <c r="G58" s="145"/>
      <c r="H58" s="145"/>
      <c r="I58" s="145"/>
      <c r="J58" s="145"/>
    </row>
    <row r="59" spans="1:12" ht="32.25" customHeight="1" x14ac:dyDescent="0.25">
      <c r="A59" s="52" t="s">
        <v>211</v>
      </c>
      <c r="B59" s="95" t="s">
        <v>150</v>
      </c>
      <c r="C59" s="174">
        <v>617.29999999999995</v>
      </c>
      <c r="D59" s="159">
        <v>2154</v>
      </c>
      <c r="E59" s="157">
        <v>4149.1000000000004</v>
      </c>
      <c r="F59" s="157">
        <v>2514</v>
      </c>
      <c r="G59" s="158">
        <f>F59/4</f>
        <v>628.5</v>
      </c>
      <c r="H59" s="158">
        <f t="shared" ref="H59:J60" si="4">G59</f>
        <v>628.5</v>
      </c>
      <c r="I59" s="158">
        <f t="shared" si="4"/>
        <v>628.5</v>
      </c>
      <c r="J59" s="158">
        <f t="shared" si="4"/>
        <v>628.5</v>
      </c>
    </row>
    <row r="60" spans="1:12" ht="19.5" customHeight="1" x14ac:dyDescent="0.25">
      <c r="A60" s="52" t="s">
        <v>47</v>
      </c>
      <c r="B60" s="95" t="s">
        <v>151</v>
      </c>
      <c r="C60" s="174">
        <v>396.2</v>
      </c>
      <c r="D60" s="159">
        <v>360</v>
      </c>
      <c r="E60" s="157">
        <v>398.7</v>
      </c>
      <c r="F60" s="157">
        <v>360</v>
      </c>
      <c r="G60" s="158">
        <f>F60/4</f>
        <v>90</v>
      </c>
      <c r="H60" s="158">
        <f t="shared" si="4"/>
        <v>90</v>
      </c>
      <c r="I60" s="158">
        <f t="shared" si="4"/>
        <v>90</v>
      </c>
      <c r="J60" s="158">
        <f t="shared" si="4"/>
        <v>90</v>
      </c>
    </row>
    <row r="61" spans="1:12" ht="19.5" customHeight="1" x14ac:dyDescent="0.25">
      <c r="A61" s="52" t="s">
        <v>48</v>
      </c>
      <c r="B61" s="95" t="s">
        <v>152</v>
      </c>
      <c r="C61" s="174"/>
      <c r="D61" s="159"/>
      <c r="E61" s="175"/>
      <c r="F61" s="175"/>
      <c r="G61" s="158"/>
      <c r="H61" s="158"/>
      <c r="I61" s="158"/>
      <c r="J61" s="158"/>
    </row>
    <row r="62" spans="1:12" ht="23.25" customHeight="1" x14ac:dyDescent="0.25">
      <c r="A62" s="54" t="s">
        <v>217</v>
      </c>
      <c r="B62" s="129" t="s">
        <v>153</v>
      </c>
      <c r="C62" s="176">
        <v>331.5</v>
      </c>
      <c r="D62" s="159"/>
      <c r="E62" s="159"/>
      <c r="F62" s="159"/>
      <c r="G62" s="159"/>
      <c r="H62" s="159"/>
      <c r="I62" s="159"/>
      <c r="J62" s="159"/>
      <c r="K62" s="30"/>
    </row>
    <row r="63" spans="1:12" ht="19.5" customHeight="1" x14ac:dyDescent="0.25">
      <c r="A63" s="40" t="s">
        <v>196</v>
      </c>
      <c r="B63" s="94" t="s">
        <v>51</v>
      </c>
      <c r="C63" s="177"/>
      <c r="D63" s="172"/>
      <c r="E63" s="159"/>
      <c r="F63" s="128"/>
      <c r="G63" s="130"/>
      <c r="H63" s="130"/>
      <c r="I63" s="143"/>
      <c r="J63" s="130"/>
    </row>
    <row r="64" spans="1:12" ht="16.5" customHeight="1" x14ac:dyDescent="0.25">
      <c r="A64" s="46" t="s">
        <v>215</v>
      </c>
      <c r="B64" s="95" t="s">
        <v>52</v>
      </c>
      <c r="C64" s="178"/>
      <c r="D64" s="126"/>
      <c r="E64" s="159"/>
      <c r="F64" s="128"/>
      <c r="G64" s="126"/>
      <c r="H64" s="126"/>
      <c r="I64" s="140"/>
      <c r="J64" s="126"/>
    </row>
    <row r="65" spans="1:11" ht="19.5" customHeight="1" x14ac:dyDescent="0.25">
      <c r="A65" s="46" t="s">
        <v>197</v>
      </c>
      <c r="B65" s="95" t="s">
        <v>53</v>
      </c>
      <c r="C65" s="121"/>
      <c r="D65" s="126"/>
      <c r="E65" s="159"/>
      <c r="F65" s="128" t="s">
        <v>214</v>
      </c>
      <c r="G65" s="126"/>
      <c r="H65" s="126"/>
      <c r="I65" s="140"/>
      <c r="J65" s="126"/>
    </row>
    <row r="66" spans="1:11" ht="20.25" customHeight="1" x14ac:dyDescent="0.25">
      <c r="A66" s="46" t="s">
        <v>198</v>
      </c>
      <c r="B66" s="95" t="s">
        <v>55</v>
      </c>
      <c r="C66" s="68"/>
      <c r="D66" s="126"/>
      <c r="E66" s="159"/>
      <c r="F66" s="128"/>
      <c r="G66" s="126"/>
      <c r="H66" s="126"/>
      <c r="I66" s="140"/>
      <c r="J66" s="126"/>
    </row>
    <row r="67" spans="1:11" ht="20.25" customHeight="1" x14ac:dyDescent="0.25">
      <c r="A67" s="46" t="s">
        <v>216</v>
      </c>
      <c r="B67" s="95" t="s">
        <v>57</v>
      </c>
      <c r="C67" s="171"/>
      <c r="D67" s="171" t="s">
        <v>212</v>
      </c>
      <c r="E67" s="159"/>
      <c r="F67" s="159"/>
      <c r="G67" s="159"/>
      <c r="H67" s="159"/>
      <c r="I67" s="159"/>
      <c r="J67" s="159"/>
    </row>
    <row r="68" spans="1:11" ht="24" customHeight="1" x14ac:dyDescent="0.25">
      <c r="A68" s="54" t="s">
        <v>54</v>
      </c>
      <c r="B68" s="129" t="s">
        <v>59</v>
      </c>
      <c r="C68" s="179">
        <v>1.05</v>
      </c>
      <c r="D68" s="179">
        <v>1.6</v>
      </c>
      <c r="E68" s="179">
        <v>1.2</v>
      </c>
      <c r="F68" s="179">
        <v>1.6</v>
      </c>
      <c r="G68" s="179">
        <f>F68/4</f>
        <v>0.4</v>
      </c>
      <c r="H68" s="179">
        <f>G68</f>
        <v>0.4</v>
      </c>
      <c r="I68" s="179">
        <f>H68</f>
        <v>0.4</v>
      </c>
      <c r="J68" s="179">
        <f>I68</f>
        <v>0.4</v>
      </c>
      <c r="K68" s="131"/>
    </row>
    <row r="69" spans="1:11" s="113" customFormat="1" ht="23.25" customHeight="1" x14ac:dyDescent="0.25">
      <c r="A69" s="52" t="s">
        <v>56</v>
      </c>
      <c r="B69" s="95" t="s">
        <v>62</v>
      </c>
      <c r="C69" s="68"/>
      <c r="D69" s="126"/>
      <c r="E69" s="126"/>
      <c r="F69" s="128"/>
      <c r="G69" s="126"/>
      <c r="H69" s="126"/>
      <c r="I69" s="126"/>
      <c r="J69" s="126"/>
      <c r="K69" s="2"/>
    </row>
    <row r="70" spans="1:11" s="55" customFormat="1" ht="40.5" customHeight="1" x14ac:dyDescent="0.25">
      <c r="A70" s="78" t="s">
        <v>154</v>
      </c>
      <c r="B70" s="77" t="s">
        <v>64</v>
      </c>
      <c r="C70" s="179">
        <v>1013.5</v>
      </c>
      <c r="D70" s="179">
        <v>360</v>
      </c>
      <c r="E70" s="179">
        <v>4490.8</v>
      </c>
      <c r="F70" s="179">
        <f>F60+F67+F59</f>
        <v>2874</v>
      </c>
      <c r="G70" s="179">
        <f>F70/4</f>
        <v>718.5</v>
      </c>
      <c r="H70" s="179">
        <f>F70/4</f>
        <v>718.5</v>
      </c>
      <c r="I70" s="179">
        <f>F70/4</f>
        <v>718.5</v>
      </c>
      <c r="J70" s="179">
        <f>F70/4</f>
        <v>718.5</v>
      </c>
      <c r="K70" s="53"/>
    </row>
    <row r="71" spans="1:11" s="45" customFormat="1" ht="29.25" customHeight="1" x14ac:dyDescent="0.2">
      <c r="A71" s="87" t="s">
        <v>58</v>
      </c>
      <c r="B71" s="79" t="s">
        <v>66</v>
      </c>
      <c r="C71" s="195">
        <v>4730.05</v>
      </c>
      <c r="D71" s="195">
        <f t="shared" ref="D71:J71" si="5">D56+D57+D68</f>
        <v>5083.6000000000004</v>
      </c>
      <c r="E71" s="195">
        <f t="shared" si="5"/>
        <v>7434.8</v>
      </c>
      <c r="F71" s="195">
        <f t="shared" si="5"/>
        <v>5793.6</v>
      </c>
      <c r="G71" s="195">
        <f t="shared" si="5"/>
        <v>1448.4</v>
      </c>
      <c r="H71" s="195">
        <f t="shared" si="5"/>
        <v>1448.4</v>
      </c>
      <c r="I71" s="195">
        <f t="shared" si="5"/>
        <v>1448.4</v>
      </c>
      <c r="J71" s="195">
        <f t="shared" si="5"/>
        <v>1448.4</v>
      </c>
      <c r="K71" s="57"/>
    </row>
    <row r="72" spans="1:11" s="45" customFormat="1" ht="44.25" customHeight="1" x14ac:dyDescent="0.25">
      <c r="A72" s="86" t="s">
        <v>60</v>
      </c>
      <c r="B72" s="56"/>
      <c r="C72" s="180"/>
      <c r="D72" s="49"/>
      <c r="E72" s="49"/>
      <c r="F72" s="49"/>
      <c r="G72" s="49"/>
      <c r="H72" s="49"/>
      <c r="I72" s="49"/>
      <c r="J72" s="49"/>
      <c r="K72" s="47"/>
    </row>
    <row r="73" spans="1:11" ht="27.75" customHeight="1" x14ac:dyDescent="0.25">
      <c r="A73" s="46" t="s">
        <v>61</v>
      </c>
      <c r="B73" s="95" t="s">
        <v>68</v>
      </c>
      <c r="C73" s="181">
        <v>0</v>
      </c>
      <c r="D73" s="181">
        <f>D45-D56</f>
        <v>9</v>
      </c>
      <c r="E73" s="181">
        <f t="shared" ref="E73:J73" si="6">E45-E56</f>
        <v>-107.40000000000009</v>
      </c>
      <c r="F73" s="181">
        <f t="shared" si="6"/>
        <v>362</v>
      </c>
      <c r="G73" s="181">
        <f t="shared" si="6"/>
        <v>90.5</v>
      </c>
      <c r="H73" s="181">
        <f t="shared" si="6"/>
        <v>90.5</v>
      </c>
      <c r="I73" s="181">
        <f t="shared" si="6"/>
        <v>90.5</v>
      </c>
      <c r="J73" s="181">
        <f t="shared" si="6"/>
        <v>90.5</v>
      </c>
    </row>
    <row r="74" spans="1:11" ht="40.5" customHeight="1" x14ac:dyDescent="0.25">
      <c r="A74" s="52" t="s">
        <v>63</v>
      </c>
      <c r="B74" s="95" t="s">
        <v>70</v>
      </c>
      <c r="C74" s="69">
        <v>0</v>
      </c>
      <c r="D74" s="69">
        <f>D73+D46-D57+D51</f>
        <v>9</v>
      </c>
      <c r="E74" s="69">
        <f>E73+E46-E57+E51</f>
        <v>-164.40000000000055</v>
      </c>
      <c r="F74" s="69">
        <f>F73+F46-F57+F51</f>
        <v>2</v>
      </c>
      <c r="G74" s="181">
        <f>F74/4</f>
        <v>0.5</v>
      </c>
      <c r="H74" s="69">
        <f>F74/4</f>
        <v>0.5</v>
      </c>
      <c r="I74" s="69">
        <f>F74/4</f>
        <v>0.5</v>
      </c>
      <c r="J74" s="69">
        <f>F74/4</f>
        <v>0.5</v>
      </c>
    </row>
    <row r="75" spans="1:11" ht="38.25" customHeight="1" x14ac:dyDescent="0.2">
      <c r="A75" s="52" t="s">
        <v>65</v>
      </c>
      <c r="B75" s="95" t="s">
        <v>74</v>
      </c>
      <c r="C75" s="69">
        <v>0</v>
      </c>
      <c r="D75" s="69">
        <f>D74</f>
        <v>9</v>
      </c>
      <c r="E75" s="69">
        <f>E74+E47+E48+E49-E67-E65</f>
        <v>-164.40000000000055</v>
      </c>
      <c r="F75" s="69">
        <f>F74-F67</f>
        <v>2</v>
      </c>
      <c r="G75" s="69">
        <f>G74-G67</f>
        <v>0.5</v>
      </c>
      <c r="H75" s="69">
        <f>H74-H67</f>
        <v>0.5</v>
      </c>
      <c r="I75" s="69">
        <f>I74-I67</f>
        <v>0.5</v>
      </c>
      <c r="J75" s="69">
        <f>J74-J67</f>
        <v>0.5</v>
      </c>
      <c r="K75" s="123"/>
    </row>
    <row r="76" spans="1:11" ht="29.25" customHeight="1" x14ac:dyDescent="0.25">
      <c r="A76" s="52" t="s">
        <v>67</v>
      </c>
      <c r="B76" s="95" t="s">
        <v>76</v>
      </c>
      <c r="C76" s="69"/>
      <c r="D76" s="69"/>
      <c r="E76" s="69"/>
      <c r="F76" s="69"/>
      <c r="G76" s="69"/>
      <c r="H76" s="69"/>
      <c r="I76" s="69"/>
      <c r="J76" s="69"/>
    </row>
    <row r="77" spans="1:11" ht="42" customHeight="1" x14ac:dyDescent="0.25">
      <c r="A77" s="85" t="s">
        <v>69</v>
      </c>
      <c r="B77" s="127" t="s">
        <v>77</v>
      </c>
      <c r="C77" s="182">
        <v>0</v>
      </c>
      <c r="D77" s="182">
        <f>D75-D68</f>
        <v>7.4</v>
      </c>
      <c r="E77" s="182">
        <f>E75-E68</f>
        <v>-165.60000000000053</v>
      </c>
      <c r="F77" s="182">
        <f>F75-F68</f>
        <v>0.39999999999999991</v>
      </c>
      <c r="G77" s="182">
        <f>F77/4</f>
        <v>9.9999999999999978E-2</v>
      </c>
      <c r="H77" s="182">
        <v>0.1</v>
      </c>
      <c r="I77" s="182">
        <v>0.1</v>
      </c>
      <c r="J77" s="182">
        <v>0.1</v>
      </c>
    </row>
    <row r="78" spans="1:11" ht="21.75" customHeight="1" x14ac:dyDescent="0.25">
      <c r="A78" s="52" t="s">
        <v>71</v>
      </c>
      <c r="B78" s="95" t="s">
        <v>155</v>
      </c>
      <c r="C78" s="183">
        <f>C77</f>
        <v>0</v>
      </c>
      <c r="D78" s="183">
        <f t="shared" ref="D78:J78" si="7">D77</f>
        <v>7.4</v>
      </c>
      <c r="E78" s="183">
        <f t="shared" si="7"/>
        <v>-165.60000000000053</v>
      </c>
      <c r="F78" s="183">
        <f t="shared" si="7"/>
        <v>0.39999999999999991</v>
      </c>
      <c r="G78" s="183">
        <f t="shared" si="7"/>
        <v>9.9999999999999978E-2</v>
      </c>
      <c r="H78" s="183">
        <f t="shared" si="7"/>
        <v>0.1</v>
      </c>
      <c r="I78" s="183">
        <f t="shared" si="7"/>
        <v>0.1</v>
      </c>
      <c r="J78" s="183">
        <f t="shared" si="7"/>
        <v>0.1</v>
      </c>
    </row>
    <row r="79" spans="1:11" ht="21.75" customHeight="1" x14ac:dyDescent="0.25">
      <c r="A79" s="52" t="s">
        <v>72</v>
      </c>
      <c r="B79" s="95" t="s">
        <v>156</v>
      </c>
      <c r="C79" s="68"/>
      <c r="D79" s="109"/>
      <c r="E79" s="109"/>
      <c r="F79" s="109"/>
      <c r="G79" s="146"/>
      <c r="H79" s="146"/>
      <c r="I79" s="146"/>
      <c r="J79" s="121"/>
    </row>
    <row r="80" spans="1:11" ht="33.75" customHeight="1" x14ac:dyDescent="0.25">
      <c r="A80" s="203" t="s">
        <v>73</v>
      </c>
      <c r="B80" s="203"/>
      <c r="C80" s="203"/>
      <c r="D80" s="203"/>
      <c r="E80" s="203"/>
      <c r="F80" s="203"/>
      <c r="G80" s="203"/>
      <c r="H80" s="203"/>
      <c r="I80" s="203"/>
      <c r="J80" s="203"/>
    </row>
    <row r="81" spans="1:12" s="38" customFormat="1" ht="36" x14ac:dyDescent="0.25">
      <c r="A81" s="59" t="s">
        <v>157</v>
      </c>
      <c r="B81" s="114" t="s">
        <v>79</v>
      </c>
      <c r="C81" s="201">
        <f>C77*0.15</f>
        <v>0</v>
      </c>
      <c r="D81" s="201">
        <f>D77*0.15</f>
        <v>1.1100000000000001</v>
      </c>
      <c r="E81" s="201">
        <f>E77*0.15</f>
        <v>-24.840000000000078</v>
      </c>
      <c r="F81" s="201">
        <f>F77*0.15</f>
        <v>5.9999999999999984E-2</v>
      </c>
      <c r="G81" s="201">
        <v>0.27</v>
      </c>
      <c r="H81" s="201">
        <v>0.27</v>
      </c>
      <c r="I81" s="201">
        <v>0.27</v>
      </c>
      <c r="J81" s="201">
        <v>0.3</v>
      </c>
      <c r="K81" s="60"/>
    </row>
    <row r="82" spans="1:12" ht="30" x14ac:dyDescent="0.25">
      <c r="A82" s="52" t="s">
        <v>158</v>
      </c>
      <c r="B82" s="165" t="s">
        <v>159</v>
      </c>
      <c r="C82" s="184"/>
      <c r="D82" s="184"/>
      <c r="E82" s="115">
        <v>0</v>
      </c>
      <c r="F82" s="115"/>
      <c r="G82" s="116"/>
      <c r="H82" s="116"/>
      <c r="I82" s="116"/>
      <c r="J82" s="116"/>
    </row>
    <row r="83" spans="1:12" s="113" customFormat="1" ht="45" x14ac:dyDescent="0.25">
      <c r="A83" s="40" t="s">
        <v>75</v>
      </c>
      <c r="B83" s="117" t="s">
        <v>160</v>
      </c>
      <c r="C83" s="185">
        <f>C81</f>
        <v>0</v>
      </c>
      <c r="D83" s="185">
        <f t="shared" ref="D83:J83" si="8">D81</f>
        <v>1.1100000000000001</v>
      </c>
      <c r="E83" s="185">
        <f t="shared" si="8"/>
        <v>-24.840000000000078</v>
      </c>
      <c r="F83" s="185">
        <f t="shared" si="8"/>
        <v>5.9999999999999984E-2</v>
      </c>
      <c r="G83" s="185">
        <f t="shared" si="8"/>
        <v>0.27</v>
      </c>
      <c r="H83" s="185">
        <f t="shared" si="8"/>
        <v>0.27</v>
      </c>
      <c r="I83" s="185">
        <f t="shared" si="8"/>
        <v>0.27</v>
      </c>
      <c r="J83" s="185">
        <f t="shared" si="8"/>
        <v>0.3</v>
      </c>
      <c r="K83" s="118"/>
    </row>
    <row r="84" spans="1:12" ht="45" x14ac:dyDescent="0.25">
      <c r="A84" s="52" t="s">
        <v>78</v>
      </c>
      <c r="B84" s="95" t="s">
        <v>81</v>
      </c>
      <c r="C84" s="68"/>
      <c r="D84" s="68"/>
      <c r="E84" s="115">
        <v>0</v>
      </c>
      <c r="F84" s="115"/>
      <c r="G84" s="119"/>
      <c r="H84" s="119"/>
      <c r="I84" s="119"/>
      <c r="J84" s="119"/>
    </row>
    <row r="85" spans="1:12" ht="15.75" customHeight="1" x14ac:dyDescent="0.25">
      <c r="A85" s="52" t="s">
        <v>80</v>
      </c>
      <c r="B85" s="95" t="s">
        <v>84</v>
      </c>
      <c r="C85" s="109"/>
      <c r="D85" s="109"/>
      <c r="E85" s="115">
        <v>0</v>
      </c>
      <c r="F85" s="115"/>
      <c r="G85" s="120"/>
      <c r="H85" s="120"/>
      <c r="I85" s="120"/>
      <c r="J85" s="120"/>
    </row>
    <row r="86" spans="1:12" s="123" customFormat="1" ht="30" x14ac:dyDescent="0.2">
      <c r="A86" s="52" t="s">
        <v>82</v>
      </c>
      <c r="B86" s="165" t="s">
        <v>161</v>
      </c>
      <c r="C86" s="121"/>
      <c r="D86" s="121"/>
      <c r="E86" s="115">
        <v>0</v>
      </c>
      <c r="F86" s="115"/>
      <c r="G86" s="122"/>
      <c r="H86" s="122"/>
      <c r="I86" s="122"/>
      <c r="J86" s="122"/>
    </row>
    <row r="87" spans="1:12" x14ac:dyDescent="0.25">
      <c r="A87" s="52" t="s">
        <v>83</v>
      </c>
      <c r="B87" s="95" t="s">
        <v>85</v>
      </c>
      <c r="C87" s="68"/>
      <c r="D87" s="68"/>
      <c r="E87" s="115">
        <v>0</v>
      </c>
      <c r="F87" s="115"/>
      <c r="G87" s="119"/>
      <c r="H87" s="119"/>
      <c r="I87" s="119"/>
      <c r="J87" s="119"/>
    </row>
    <row r="88" spans="1:12" x14ac:dyDescent="0.25">
      <c r="A88" s="80" t="s">
        <v>162</v>
      </c>
      <c r="B88" s="95" t="s">
        <v>86</v>
      </c>
      <c r="C88" s="186"/>
      <c r="D88" s="68"/>
      <c r="E88" s="115">
        <v>0</v>
      </c>
      <c r="F88" s="115"/>
      <c r="G88" s="119"/>
      <c r="H88" s="119"/>
      <c r="I88" s="119"/>
      <c r="J88" s="119"/>
    </row>
    <row r="89" spans="1:12" x14ac:dyDescent="0.25">
      <c r="A89" s="52" t="s">
        <v>194</v>
      </c>
      <c r="B89" s="95" t="s">
        <v>88</v>
      </c>
      <c r="C89" s="68"/>
      <c r="D89" s="68"/>
      <c r="E89" s="115">
        <v>0</v>
      </c>
      <c r="F89" s="115"/>
      <c r="G89" s="124"/>
      <c r="H89" s="124"/>
      <c r="I89" s="124"/>
      <c r="J89" s="124"/>
    </row>
    <row r="90" spans="1:12" ht="51.75" customHeight="1" x14ac:dyDescent="0.25">
      <c r="A90" s="52" t="s">
        <v>87</v>
      </c>
      <c r="B90" s="95" t="s">
        <v>91</v>
      </c>
      <c r="C90" s="58"/>
      <c r="D90" s="58"/>
      <c r="E90" s="125"/>
      <c r="F90" s="125"/>
      <c r="G90" s="58"/>
      <c r="H90" s="58"/>
      <c r="I90" s="58"/>
      <c r="J90" s="58"/>
    </row>
    <row r="91" spans="1:12" s="38" customFormat="1" ht="39.75" customHeight="1" x14ac:dyDescent="0.25">
      <c r="A91" s="203" t="s">
        <v>89</v>
      </c>
      <c r="B91" s="203"/>
      <c r="C91" s="203"/>
      <c r="D91" s="203"/>
      <c r="E91" s="203"/>
      <c r="F91" s="203"/>
      <c r="G91" s="203"/>
      <c r="H91" s="203"/>
      <c r="I91" s="203"/>
      <c r="J91" s="203"/>
      <c r="K91" s="53"/>
    </row>
    <row r="92" spans="1:12" s="38" customFormat="1" ht="54" x14ac:dyDescent="0.25">
      <c r="A92" s="61" t="s">
        <v>90</v>
      </c>
      <c r="B92" s="81" t="s">
        <v>98</v>
      </c>
      <c r="C92" s="187">
        <f>C93+C100</f>
        <v>0.89250000000000007</v>
      </c>
      <c r="D92" s="187">
        <f>D93+D100</f>
        <v>2.71</v>
      </c>
      <c r="E92" s="187">
        <f>E93+E100+E99</f>
        <v>29.459999999999923</v>
      </c>
      <c r="F92" s="187">
        <f>F93+F100+F99</f>
        <v>48.16</v>
      </c>
      <c r="G92" s="187">
        <f>F92/4</f>
        <v>12.04</v>
      </c>
      <c r="H92" s="187">
        <f>G92</f>
        <v>12.04</v>
      </c>
      <c r="I92" s="187">
        <f>H92</f>
        <v>12.04</v>
      </c>
      <c r="J92" s="187">
        <f>I92</f>
        <v>12.04</v>
      </c>
      <c r="K92" s="39"/>
    </row>
    <row r="93" spans="1:12" ht="23.25" customHeight="1" x14ac:dyDescent="0.25">
      <c r="A93" s="62" t="s">
        <v>163</v>
      </c>
      <c r="B93" s="165" t="s">
        <v>100</v>
      </c>
      <c r="C93" s="179">
        <v>1.05</v>
      </c>
      <c r="D93" s="179">
        <v>1.6</v>
      </c>
      <c r="E93" s="179">
        <f t="shared" ref="E93:J93" si="9">E68</f>
        <v>1.2</v>
      </c>
      <c r="F93" s="179">
        <f t="shared" si="9"/>
        <v>1.6</v>
      </c>
      <c r="G93" s="179">
        <f t="shared" si="9"/>
        <v>0.4</v>
      </c>
      <c r="H93" s="179">
        <f t="shared" si="9"/>
        <v>0.4</v>
      </c>
      <c r="I93" s="179">
        <f t="shared" si="9"/>
        <v>0.4</v>
      </c>
      <c r="J93" s="179">
        <f t="shared" si="9"/>
        <v>0.4</v>
      </c>
      <c r="K93" s="107"/>
      <c r="L93" s="108"/>
    </row>
    <row r="94" spans="1:12" ht="21" customHeight="1" x14ac:dyDescent="0.25">
      <c r="A94" s="40" t="s">
        <v>92</v>
      </c>
      <c r="B94" s="165" t="s">
        <v>102</v>
      </c>
      <c r="C94" s="68"/>
      <c r="D94" s="68"/>
      <c r="E94" s="109"/>
      <c r="F94" s="109"/>
      <c r="G94" s="65"/>
      <c r="H94" s="65"/>
      <c r="I94" s="65"/>
      <c r="J94" s="65"/>
    </row>
    <row r="95" spans="1:12" ht="30" x14ac:dyDescent="0.25">
      <c r="A95" s="63" t="s">
        <v>93</v>
      </c>
      <c r="B95" s="165" t="s">
        <v>104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110"/>
      <c r="L95" s="34"/>
    </row>
    <row r="96" spans="1:12" ht="30" x14ac:dyDescent="0.25">
      <c r="A96" s="40" t="s">
        <v>94</v>
      </c>
      <c r="B96" s="165" t="s">
        <v>164</v>
      </c>
      <c r="C96" s="68"/>
      <c r="D96" s="109"/>
      <c r="E96" s="109"/>
      <c r="F96" s="109"/>
      <c r="G96" s="65"/>
      <c r="H96" s="65"/>
      <c r="I96" s="65"/>
      <c r="J96" s="65"/>
    </row>
    <row r="97" spans="1:12" x14ac:dyDescent="0.25">
      <c r="A97" s="40" t="s">
        <v>95</v>
      </c>
      <c r="B97" s="165" t="s">
        <v>165</v>
      </c>
      <c r="C97" s="68"/>
      <c r="D97" s="109"/>
      <c r="E97" s="109"/>
      <c r="F97" s="109"/>
      <c r="G97" s="65"/>
      <c r="H97" s="65"/>
      <c r="I97" s="65"/>
      <c r="J97" s="65"/>
    </row>
    <row r="98" spans="1:12" x14ac:dyDescent="0.25">
      <c r="A98" s="40" t="s">
        <v>96</v>
      </c>
      <c r="B98" s="165" t="s">
        <v>166</v>
      </c>
      <c r="C98" s="68"/>
      <c r="D98" s="109"/>
      <c r="F98" s="109"/>
      <c r="G98" s="65"/>
      <c r="H98" s="65"/>
      <c r="I98" s="65"/>
      <c r="J98" s="65"/>
    </row>
    <row r="99" spans="1:12" x14ac:dyDescent="0.25">
      <c r="A99" s="63" t="s">
        <v>220</v>
      </c>
      <c r="B99" s="165" t="s">
        <v>167</v>
      </c>
      <c r="C99" s="111"/>
      <c r="D99" s="111"/>
      <c r="E99" s="109">
        <v>53.1</v>
      </c>
      <c r="F99" s="111">
        <v>46.5</v>
      </c>
      <c r="G99" s="111">
        <v>11.6</v>
      </c>
      <c r="H99" s="111">
        <v>11.6</v>
      </c>
      <c r="I99" s="111">
        <v>11.6</v>
      </c>
      <c r="J99" s="111">
        <v>11.7</v>
      </c>
      <c r="K99" s="107"/>
      <c r="L99" s="112"/>
    </row>
    <row r="100" spans="1:12" ht="30" x14ac:dyDescent="0.25">
      <c r="A100" s="62" t="s">
        <v>168</v>
      </c>
      <c r="B100" s="165" t="s">
        <v>169</v>
      </c>
      <c r="C100" s="111">
        <f>(C74-C93)*0.15</f>
        <v>-0.1575</v>
      </c>
      <c r="D100" s="111">
        <f t="shared" ref="D100:I100" si="10">(D74-D93)*0.15</f>
        <v>1.1100000000000001</v>
      </c>
      <c r="E100" s="111">
        <f>(E74-E93)*0.15</f>
        <v>-24.840000000000078</v>
      </c>
      <c r="F100" s="111">
        <f t="shared" si="10"/>
        <v>5.9999999999999984E-2</v>
      </c>
      <c r="G100" s="111">
        <f t="shared" si="10"/>
        <v>1.4999999999999996E-2</v>
      </c>
      <c r="H100" s="111">
        <f t="shared" si="10"/>
        <v>1.4999999999999996E-2</v>
      </c>
      <c r="I100" s="111">
        <f t="shared" si="10"/>
        <v>1.4999999999999996E-2</v>
      </c>
      <c r="J100" s="111">
        <v>0.27</v>
      </c>
      <c r="K100" s="107"/>
      <c r="L100" s="108"/>
    </row>
    <row r="101" spans="1:12" s="113" customFormat="1" ht="30" x14ac:dyDescent="0.25">
      <c r="A101" s="52" t="s">
        <v>97</v>
      </c>
      <c r="B101" s="95" t="s">
        <v>106</v>
      </c>
      <c r="C101" s="58"/>
      <c r="D101" s="58"/>
      <c r="E101" s="58"/>
      <c r="F101" s="58"/>
      <c r="G101" s="58"/>
      <c r="H101" s="58"/>
      <c r="I101" s="58"/>
      <c r="J101" s="58"/>
      <c r="K101" s="2"/>
    </row>
    <row r="102" spans="1:12" ht="45" x14ac:dyDescent="0.25">
      <c r="A102" s="52" t="s">
        <v>99</v>
      </c>
      <c r="B102" s="165" t="s">
        <v>108</v>
      </c>
      <c r="C102" s="188"/>
      <c r="D102" s="58"/>
      <c r="E102" s="58"/>
      <c r="F102" s="58"/>
      <c r="G102" s="65"/>
      <c r="H102" s="65"/>
      <c r="I102" s="65"/>
      <c r="J102" s="65"/>
    </row>
    <row r="103" spans="1:12" ht="21.75" customHeight="1" x14ac:dyDescent="0.25">
      <c r="A103" s="52" t="s">
        <v>101</v>
      </c>
      <c r="B103" s="165" t="s">
        <v>110</v>
      </c>
      <c r="C103" s="188"/>
      <c r="D103" s="58"/>
      <c r="E103" s="58"/>
      <c r="F103" s="58"/>
      <c r="G103" s="65"/>
      <c r="H103" s="65"/>
      <c r="I103" s="65"/>
      <c r="J103" s="65"/>
    </row>
    <row r="104" spans="1:12" ht="22.5" customHeight="1" x14ac:dyDescent="0.25">
      <c r="A104" s="52" t="s">
        <v>103</v>
      </c>
      <c r="B104" s="165" t="s">
        <v>117</v>
      </c>
      <c r="C104" s="188"/>
      <c r="D104" s="58"/>
      <c r="E104" s="58"/>
      <c r="F104" s="58"/>
      <c r="G104" s="65"/>
      <c r="H104" s="65"/>
      <c r="I104" s="65"/>
      <c r="J104" s="65"/>
    </row>
    <row r="105" spans="1:12" s="38" customFormat="1" ht="48" customHeight="1" x14ac:dyDescent="0.25">
      <c r="A105" s="66" t="s">
        <v>105</v>
      </c>
      <c r="B105" s="81" t="s">
        <v>112</v>
      </c>
      <c r="C105" s="196">
        <f>C106+C107+C108</f>
        <v>489.29</v>
      </c>
      <c r="D105" s="196">
        <f>D106+D107+D108</f>
        <v>504.27</v>
      </c>
      <c r="E105" s="196">
        <f t="shared" ref="E105:J105" si="11">E106+E107+E108</f>
        <v>515.23</v>
      </c>
      <c r="F105" s="196">
        <f t="shared" si="11"/>
        <v>504.27</v>
      </c>
      <c r="G105" s="196">
        <f t="shared" si="11"/>
        <v>126.07</v>
      </c>
      <c r="H105" s="196">
        <f t="shared" si="11"/>
        <v>126.07</v>
      </c>
      <c r="I105" s="196">
        <f t="shared" si="11"/>
        <v>126.07</v>
      </c>
      <c r="J105" s="196">
        <f t="shared" si="11"/>
        <v>126.05999999999999</v>
      </c>
      <c r="K105" s="67"/>
    </row>
    <row r="106" spans="1:12" s="38" customFormat="1" ht="21" customHeight="1" x14ac:dyDescent="0.25">
      <c r="A106" s="52" t="s">
        <v>107</v>
      </c>
      <c r="B106" s="165" t="s">
        <v>113</v>
      </c>
      <c r="C106" s="69">
        <v>261.10000000000002</v>
      </c>
      <c r="D106" s="69">
        <v>246.4</v>
      </c>
      <c r="E106" s="151">
        <v>254.6</v>
      </c>
      <c r="F106" s="151">
        <v>246.4</v>
      </c>
      <c r="G106" s="69">
        <v>61.6</v>
      </c>
      <c r="H106" s="69">
        <v>61.6</v>
      </c>
      <c r="I106" s="69">
        <v>61.6</v>
      </c>
      <c r="J106" s="69">
        <v>61.6</v>
      </c>
      <c r="K106" s="39"/>
    </row>
    <row r="107" spans="1:12" s="38" customFormat="1" ht="21" customHeight="1" x14ac:dyDescent="0.25">
      <c r="A107" s="52" t="s">
        <v>116</v>
      </c>
      <c r="B107" s="165" t="s">
        <v>114</v>
      </c>
      <c r="C107" s="69">
        <v>210.64</v>
      </c>
      <c r="D107" s="69">
        <v>238.03</v>
      </c>
      <c r="E107" s="151">
        <v>241.3</v>
      </c>
      <c r="F107" s="151">
        <v>238.03</v>
      </c>
      <c r="G107" s="69">
        <v>59.51</v>
      </c>
      <c r="H107" s="69">
        <v>59.51</v>
      </c>
      <c r="I107" s="69">
        <v>59.51</v>
      </c>
      <c r="J107" s="69">
        <v>59.5</v>
      </c>
      <c r="K107" s="39"/>
    </row>
    <row r="108" spans="1:12" s="71" customFormat="1" ht="21.75" customHeight="1" x14ac:dyDescent="0.25">
      <c r="A108" s="52" t="s">
        <v>109</v>
      </c>
      <c r="B108" s="165" t="s">
        <v>171</v>
      </c>
      <c r="C108" s="69">
        <v>17.55</v>
      </c>
      <c r="D108" s="69">
        <v>19.84</v>
      </c>
      <c r="E108" s="151">
        <v>19.329999999999998</v>
      </c>
      <c r="F108" s="151">
        <v>19.84</v>
      </c>
      <c r="G108" s="69">
        <v>4.96</v>
      </c>
      <c r="H108" s="69">
        <v>4.96</v>
      </c>
      <c r="I108" s="69">
        <v>4.96</v>
      </c>
      <c r="J108" s="69">
        <v>4.96</v>
      </c>
      <c r="K108" s="70"/>
    </row>
    <row r="109" spans="1:12" s="71" customFormat="1" ht="20.25" customHeight="1" x14ac:dyDescent="0.25">
      <c r="A109" s="64" t="s">
        <v>111</v>
      </c>
      <c r="B109" s="94" t="s">
        <v>172</v>
      </c>
      <c r="C109" s="104"/>
      <c r="D109" s="104"/>
      <c r="E109" s="104"/>
      <c r="F109" s="104"/>
      <c r="G109" s="104"/>
      <c r="H109" s="104"/>
      <c r="I109" s="104"/>
      <c r="J109" s="104"/>
      <c r="K109" s="72"/>
    </row>
    <row r="110" spans="1:12" s="38" customFormat="1" ht="22.5" customHeight="1" x14ac:dyDescent="0.25">
      <c r="A110" s="52" t="s">
        <v>170</v>
      </c>
      <c r="B110" s="95" t="s">
        <v>173</v>
      </c>
      <c r="C110" s="68"/>
      <c r="D110" s="68"/>
      <c r="E110" s="68"/>
      <c r="F110" s="68"/>
      <c r="G110" s="68"/>
      <c r="H110" s="68"/>
      <c r="I110" s="68"/>
      <c r="J110" s="68"/>
      <c r="K110" s="53"/>
    </row>
    <row r="111" spans="1:12" s="38" customFormat="1" ht="18" x14ac:dyDescent="0.25">
      <c r="A111" s="82" t="s">
        <v>193</v>
      </c>
      <c r="B111" s="96" t="s">
        <v>174</v>
      </c>
      <c r="C111" s="189"/>
      <c r="D111" s="105"/>
      <c r="E111" s="105"/>
      <c r="F111" s="105"/>
      <c r="G111" s="106"/>
      <c r="H111" s="106"/>
      <c r="I111" s="106"/>
      <c r="J111" s="106"/>
      <c r="K111" s="53"/>
    </row>
    <row r="112" spans="1:12" s="84" customFormat="1" ht="32.25" customHeight="1" x14ac:dyDescent="0.25">
      <c r="A112" s="219" t="s">
        <v>175</v>
      </c>
      <c r="B112" s="220"/>
      <c r="C112" s="220"/>
      <c r="D112" s="220"/>
      <c r="E112" s="220"/>
      <c r="F112" s="220"/>
      <c r="G112" s="220"/>
      <c r="H112" s="220"/>
      <c r="I112" s="220"/>
      <c r="J112" s="221"/>
      <c r="K112" s="83"/>
    </row>
    <row r="113" spans="1:11" s="84" customFormat="1" ht="18" customHeight="1" x14ac:dyDescent="0.25">
      <c r="A113" s="89" t="s">
        <v>176</v>
      </c>
      <c r="B113" s="97" t="s">
        <v>180</v>
      </c>
      <c r="C113" s="190">
        <v>13</v>
      </c>
      <c r="D113" s="191">
        <v>13</v>
      </c>
      <c r="E113" s="152">
        <v>13</v>
      </c>
      <c r="F113" s="152">
        <v>12</v>
      </c>
      <c r="G113" s="92"/>
      <c r="H113" s="92"/>
      <c r="I113" s="92"/>
      <c r="J113" s="92"/>
      <c r="K113" s="83"/>
    </row>
    <row r="114" spans="1:11" s="84" customFormat="1" ht="18" customHeight="1" x14ac:dyDescent="0.25">
      <c r="A114" s="89" t="s">
        <v>177</v>
      </c>
      <c r="B114" s="97" t="s">
        <v>181</v>
      </c>
      <c r="C114" s="192">
        <v>1431.3</v>
      </c>
      <c r="D114" s="153">
        <v>1568.8</v>
      </c>
      <c r="E114" s="153">
        <f>E115+E116</f>
        <v>1785.7</v>
      </c>
      <c r="F114" s="91">
        <f>F115+F116</f>
        <v>1593</v>
      </c>
      <c r="G114" s="154">
        <v>398.25</v>
      </c>
      <c r="H114" s="154">
        <v>398.25</v>
      </c>
      <c r="I114" s="154">
        <v>398.25</v>
      </c>
      <c r="J114" s="154">
        <v>398.25</v>
      </c>
      <c r="K114" s="83"/>
    </row>
    <row r="115" spans="1:11" s="84" customFormat="1" ht="18" customHeight="1" x14ac:dyDescent="0.25">
      <c r="A115" s="89" t="s">
        <v>178</v>
      </c>
      <c r="B115" s="97" t="s">
        <v>182</v>
      </c>
      <c r="C115" s="192">
        <v>1170.2</v>
      </c>
      <c r="D115" s="153">
        <v>1322.4</v>
      </c>
      <c r="E115" s="153">
        <v>1488.9</v>
      </c>
      <c r="F115" s="91">
        <v>1325.7</v>
      </c>
      <c r="G115" s="154">
        <v>331.4</v>
      </c>
      <c r="H115" s="154">
        <v>331.4</v>
      </c>
      <c r="I115" s="154">
        <v>331.4</v>
      </c>
      <c r="J115" s="154">
        <v>331.5</v>
      </c>
      <c r="K115" s="83"/>
    </row>
    <row r="116" spans="1:11" s="84" customFormat="1" ht="18" customHeight="1" x14ac:dyDescent="0.25">
      <c r="A116" s="89" t="s">
        <v>179</v>
      </c>
      <c r="B116" s="97" t="s">
        <v>183</v>
      </c>
      <c r="C116" s="192">
        <v>261.10000000000002</v>
      </c>
      <c r="D116" s="153">
        <v>246.4</v>
      </c>
      <c r="E116" s="153">
        <v>296.8</v>
      </c>
      <c r="F116" s="91">
        <v>267.3</v>
      </c>
      <c r="G116" s="154">
        <v>66.8</v>
      </c>
      <c r="H116" s="154">
        <v>66.8</v>
      </c>
      <c r="I116" s="154">
        <v>66.8</v>
      </c>
      <c r="J116" s="154">
        <v>66.900000000000006</v>
      </c>
      <c r="K116" s="83"/>
    </row>
    <row r="117" spans="1:11" s="84" customFormat="1" ht="18" customHeight="1" x14ac:dyDescent="0.25">
      <c r="A117" s="89"/>
      <c r="B117" s="90"/>
      <c r="C117" s="190"/>
      <c r="D117" s="190"/>
      <c r="E117" s="91"/>
      <c r="F117" s="91"/>
      <c r="G117" s="92"/>
      <c r="H117" s="92"/>
      <c r="I117" s="92"/>
      <c r="J117" s="92"/>
      <c r="K117" s="83"/>
    </row>
    <row r="118" spans="1:11" s="98" customFormat="1" ht="36" customHeight="1" x14ac:dyDescent="0.3">
      <c r="A118" s="225" t="s">
        <v>184</v>
      </c>
      <c r="B118" s="226"/>
      <c r="C118" s="222" t="s">
        <v>115</v>
      </c>
      <c r="D118" s="223"/>
      <c r="E118" s="224"/>
      <c r="F118" s="222" t="s">
        <v>185</v>
      </c>
      <c r="G118" s="223"/>
      <c r="H118" s="223"/>
      <c r="I118" s="223"/>
      <c r="J118" s="224"/>
      <c r="K118" s="99"/>
    </row>
    <row r="119" spans="1:11" s="98" customFormat="1" ht="17.25" customHeight="1" x14ac:dyDescent="0.3">
      <c r="C119" s="245" t="s">
        <v>186</v>
      </c>
      <c r="D119" s="246"/>
      <c r="E119" s="247"/>
      <c r="F119" s="245" t="s">
        <v>191</v>
      </c>
      <c r="G119" s="246"/>
      <c r="H119" s="246"/>
      <c r="I119" s="246"/>
      <c r="J119" s="247"/>
      <c r="K119" s="99"/>
    </row>
    <row r="120" spans="1:11" s="98" customFormat="1" ht="28.5" customHeight="1" x14ac:dyDescent="0.3">
      <c r="A120" s="98" t="s">
        <v>187</v>
      </c>
      <c r="C120" s="242" t="s">
        <v>188</v>
      </c>
      <c r="D120" s="243"/>
      <c r="E120" s="244"/>
      <c r="F120" s="242" t="s">
        <v>189</v>
      </c>
      <c r="G120" s="243"/>
      <c r="H120" s="243"/>
      <c r="I120" s="243"/>
      <c r="J120" s="244"/>
      <c r="K120" s="99"/>
    </row>
    <row r="121" spans="1:11" s="98" customFormat="1" ht="17.25" customHeight="1" x14ac:dyDescent="0.3">
      <c r="A121" s="102"/>
      <c r="C121" s="245" t="s">
        <v>190</v>
      </c>
      <c r="D121" s="246"/>
      <c r="E121" s="247"/>
      <c r="F121" s="245" t="s">
        <v>191</v>
      </c>
      <c r="G121" s="246"/>
      <c r="H121" s="246"/>
      <c r="I121" s="246"/>
      <c r="J121" s="247"/>
      <c r="K121" s="99"/>
    </row>
    <row r="122" spans="1:11" s="98" customFormat="1" ht="17.25" customHeight="1" x14ac:dyDescent="0.3">
      <c r="A122" s="103" t="s">
        <v>192</v>
      </c>
      <c r="B122" s="101"/>
      <c r="C122" s="101"/>
      <c r="D122" s="101"/>
      <c r="E122" s="101"/>
      <c r="F122" s="101"/>
      <c r="G122" s="101"/>
      <c r="H122" s="101"/>
      <c r="I122" s="101"/>
      <c r="J122" s="101"/>
      <c r="K122" s="99"/>
    </row>
    <row r="123" spans="1:11" s="84" customFormat="1" x14ac:dyDescent="0.2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83"/>
    </row>
    <row r="124" spans="1:11" x14ac:dyDescent="0.25">
      <c r="A124" s="73"/>
    </row>
    <row r="125" spans="1:11" x14ac:dyDescent="0.25">
      <c r="A125" s="73"/>
    </row>
    <row r="126" spans="1:11" x14ac:dyDescent="0.25">
      <c r="A126" s="73"/>
    </row>
    <row r="127" spans="1:11" x14ac:dyDescent="0.25">
      <c r="A127" s="73"/>
    </row>
    <row r="128" spans="1:11" x14ac:dyDescent="0.25">
      <c r="A128" s="73"/>
    </row>
    <row r="129" spans="1:1" x14ac:dyDescent="0.25">
      <c r="A129" s="73"/>
    </row>
    <row r="130" spans="1:1" ht="20.25" customHeight="1" x14ac:dyDescent="0.25">
      <c r="A130" s="73"/>
    </row>
    <row r="131" spans="1:1" x14ac:dyDescent="0.25">
      <c r="A131" s="73"/>
    </row>
    <row r="132" spans="1:1" x14ac:dyDescent="0.25">
      <c r="A132" s="73"/>
    </row>
    <row r="133" spans="1:1" x14ac:dyDescent="0.25">
      <c r="A133" s="73"/>
    </row>
    <row r="134" spans="1:1" x14ac:dyDescent="0.25">
      <c r="A134" s="73"/>
    </row>
    <row r="135" spans="1:1" x14ac:dyDescent="0.25">
      <c r="A135" s="73"/>
    </row>
    <row r="136" spans="1:1" x14ac:dyDescent="0.25">
      <c r="A136" s="73"/>
    </row>
    <row r="137" spans="1:1" x14ac:dyDescent="0.25">
      <c r="A137" s="73"/>
    </row>
    <row r="138" spans="1:1" x14ac:dyDescent="0.25">
      <c r="A138" s="73"/>
    </row>
    <row r="139" spans="1:1" x14ac:dyDescent="0.25">
      <c r="A139" s="73"/>
    </row>
    <row r="140" spans="1:1" x14ac:dyDescent="0.25">
      <c r="A140" s="73"/>
    </row>
    <row r="141" spans="1:1" x14ac:dyDescent="0.25">
      <c r="A141" s="73"/>
    </row>
    <row r="142" spans="1:1" x14ac:dyDescent="0.25">
      <c r="A142" s="73"/>
    </row>
    <row r="143" spans="1:1" x14ac:dyDescent="0.25">
      <c r="A143" s="73"/>
    </row>
    <row r="144" spans="1:1" x14ac:dyDescent="0.25">
      <c r="A144" s="73"/>
    </row>
    <row r="145" spans="1:1" x14ac:dyDescent="0.25">
      <c r="A145" s="73"/>
    </row>
    <row r="146" spans="1:1" x14ac:dyDescent="0.25">
      <c r="A146" s="73"/>
    </row>
    <row r="147" spans="1:1" x14ac:dyDescent="0.25">
      <c r="A147" s="73"/>
    </row>
    <row r="148" spans="1:1" x14ac:dyDescent="0.25">
      <c r="A148" s="73"/>
    </row>
    <row r="149" spans="1:1" x14ac:dyDescent="0.25">
      <c r="A149" s="73"/>
    </row>
    <row r="150" spans="1:1" x14ac:dyDescent="0.25">
      <c r="A150" s="73"/>
    </row>
    <row r="151" spans="1:1" x14ac:dyDescent="0.25">
      <c r="A151" s="73"/>
    </row>
    <row r="152" spans="1:1" x14ac:dyDescent="0.25">
      <c r="A152" s="73"/>
    </row>
    <row r="153" spans="1:1" x14ac:dyDescent="0.25">
      <c r="A153" s="73"/>
    </row>
    <row r="154" spans="1:1" x14ac:dyDescent="0.25">
      <c r="A154" s="73"/>
    </row>
    <row r="155" spans="1:1" x14ac:dyDescent="0.25">
      <c r="A155" s="73"/>
    </row>
    <row r="156" spans="1:1" x14ac:dyDescent="0.25">
      <c r="A156" s="73"/>
    </row>
    <row r="157" spans="1:1" x14ac:dyDescent="0.25">
      <c r="A157" s="73"/>
    </row>
    <row r="158" spans="1:1" x14ac:dyDescent="0.25">
      <c r="A158" s="73"/>
    </row>
    <row r="159" spans="1:1" x14ac:dyDescent="0.25">
      <c r="A159" s="73"/>
    </row>
    <row r="160" spans="1:1" x14ac:dyDescent="0.25">
      <c r="A160" s="73"/>
    </row>
    <row r="161" spans="1:1" x14ac:dyDescent="0.25">
      <c r="A161" s="73"/>
    </row>
    <row r="162" spans="1:1" x14ac:dyDescent="0.25">
      <c r="A162" s="73"/>
    </row>
    <row r="163" spans="1:1" x14ac:dyDescent="0.25">
      <c r="A163" s="73"/>
    </row>
    <row r="164" spans="1:1" x14ac:dyDescent="0.25">
      <c r="A164" s="73"/>
    </row>
    <row r="165" spans="1:1" x14ac:dyDescent="0.25">
      <c r="A165" s="73"/>
    </row>
    <row r="166" spans="1:1" x14ac:dyDescent="0.25">
      <c r="A166" s="73"/>
    </row>
    <row r="167" spans="1:1" x14ac:dyDescent="0.25">
      <c r="A167" s="73"/>
    </row>
    <row r="168" spans="1:1" x14ac:dyDescent="0.25">
      <c r="A168" s="73"/>
    </row>
    <row r="169" spans="1:1" x14ac:dyDescent="0.25">
      <c r="A169" s="73"/>
    </row>
    <row r="170" spans="1:1" x14ac:dyDescent="0.25">
      <c r="A170" s="73"/>
    </row>
    <row r="171" spans="1:1" x14ac:dyDescent="0.25">
      <c r="A171" s="73"/>
    </row>
    <row r="172" spans="1:1" x14ac:dyDescent="0.25">
      <c r="A172" s="73"/>
    </row>
    <row r="173" spans="1:1" x14ac:dyDescent="0.25">
      <c r="A173" s="73"/>
    </row>
    <row r="174" spans="1:1" x14ac:dyDescent="0.25">
      <c r="A174" s="73"/>
    </row>
    <row r="175" spans="1:1" x14ac:dyDescent="0.25">
      <c r="A175" s="73"/>
    </row>
    <row r="176" spans="1:1" x14ac:dyDescent="0.25">
      <c r="A176" s="73"/>
    </row>
    <row r="177" spans="1:1" x14ac:dyDescent="0.25">
      <c r="A177" s="73"/>
    </row>
    <row r="178" spans="1:1" x14ac:dyDescent="0.25">
      <c r="A178" s="73"/>
    </row>
    <row r="179" spans="1:1" x14ac:dyDescent="0.25">
      <c r="A179" s="73"/>
    </row>
    <row r="180" spans="1:1" x14ac:dyDescent="0.25">
      <c r="A180" s="73"/>
    </row>
    <row r="181" spans="1:1" x14ac:dyDescent="0.25">
      <c r="A181" s="73"/>
    </row>
    <row r="182" spans="1:1" x14ac:dyDescent="0.25">
      <c r="A182" s="73"/>
    </row>
    <row r="183" spans="1:1" x14ac:dyDescent="0.25">
      <c r="A183" s="73"/>
    </row>
    <row r="184" spans="1:1" x14ac:dyDescent="0.25">
      <c r="A184" s="73"/>
    </row>
    <row r="185" spans="1:1" x14ac:dyDescent="0.25">
      <c r="A185" s="73"/>
    </row>
    <row r="186" spans="1:1" x14ac:dyDescent="0.25">
      <c r="A186" s="73"/>
    </row>
    <row r="187" spans="1:1" x14ac:dyDescent="0.25">
      <c r="A187" s="73"/>
    </row>
    <row r="188" spans="1:1" x14ac:dyDescent="0.25">
      <c r="A188" s="73"/>
    </row>
    <row r="189" spans="1:1" x14ac:dyDescent="0.25">
      <c r="A189" s="73"/>
    </row>
    <row r="190" spans="1:1" x14ac:dyDescent="0.25">
      <c r="A190" s="73"/>
    </row>
    <row r="191" spans="1:1" x14ac:dyDescent="0.25">
      <c r="A191" s="73"/>
    </row>
    <row r="192" spans="1:1" x14ac:dyDescent="0.25">
      <c r="A192" s="73"/>
    </row>
    <row r="193" spans="1:1" x14ac:dyDescent="0.25">
      <c r="A193" s="73"/>
    </row>
    <row r="194" spans="1:1" x14ac:dyDescent="0.25">
      <c r="A194" s="73"/>
    </row>
    <row r="195" spans="1:1" x14ac:dyDescent="0.25">
      <c r="A195" s="73"/>
    </row>
    <row r="196" spans="1:1" x14ac:dyDescent="0.25">
      <c r="A196" s="73"/>
    </row>
    <row r="197" spans="1:1" x14ac:dyDescent="0.25">
      <c r="A197" s="73"/>
    </row>
    <row r="198" spans="1:1" x14ac:dyDescent="0.25">
      <c r="A198" s="73"/>
    </row>
    <row r="199" spans="1:1" x14ac:dyDescent="0.25">
      <c r="A199" s="73"/>
    </row>
    <row r="200" spans="1:1" x14ac:dyDescent="0.25">
      <c r="A200" s="73"/>
    </row>
    <row r="201" spans="1:1" x14ac:dyDescent="0.25">
      <c r="A201" s="73"/>
    </row>
    <row r="202" spans="1:1" x14ac:dyDescent="0.25">
      <c r="A202" s="73"/>
    </row>
    <row r="203" spans="1:1" x14ac:dyDescent="0.25">
      <c r="A203" s="73"/>
    </row>
    <row r="204" spans="1:1" x14ac:dyDescent="0.25">
      <c r="A204" s="73"/>
    </row>
    <row r="205" spans="1:1" x14ac:dyDescent="0.25">
      <c r="A205" s="73"/>
    </row>
    <row r="206" spans="1:1" x14ac:dyDescent="0.25">
      <c r="A206" s="73"/>
    </row>
    <row r="207" spans="1:1" x14ac:dyDescent="0.25">
      <c r="A207" s="73"/>
    </row>
    <row r="208" spans="1:1" x14ac:dyDescent="0.25">
      <c r="A208" s="73"/>
    </row>
    <row r="209" spans="1:1" x14ac:dyDescent="0.25">
      <c r="A209" s="73"/>
    </row>
    <row r="210" spans="1:1" x14ac:dyDescent="0.25">
      <c r="A210" s="73"/>
    </row>
    <row r="211" spans="1:1" x14ac:dyDescent="0.25">
      <c r="A211" s="73"/>
    </row>
    <row r="212" spans="1:1" x14ac:dyDescent="0.25">
      <c r="A212" s="73"/>
    </row>
    <row r="213" spans="1:1" x14ac:dyDescent="0.25">
      <c r="A213" s="73"/>
    </row>
    <row r="214" spans="1:1" x14ac:dyDescent="0.25">
      <c r="A214" s="73"/>
    </row>
    <row r="215" spans="1:1" x14ac:dyDescent="0.25">
      <c r="A215" s="73"/>
    </row>
    <row r="216" spans="1:1" x14ac:dyDescent="0.25">
      <c r="A216" s="73"/>
    </row>
    <row r="217" spans="1:1" x14ac:dyDescent="0.25">
      <c r="A217" s="73"/>
    </row>
    <row r="218" spans="1:1" x14ac:dyDescent="0.25">
      <c r="A218" s="73"/>
    </row>
    <row r="219" spans="1:1" x14ac:dyDescent="0.25">
      <c r="A219" s="73"/>
    </row>
    <row r="220" spans="1:1" x14ac:dyDescent="0.25">
      <c r="A220" s="73"/>
    </row>
    <row r="221" spans="1:1" x14ac:dyDescent="0.25">
      <c r="A221" s="73"/>
    </row>
    <row r="222" spans="1:1" x14ac:dyDescent="0.25">
      <c r="A222" s="73"/>
    </row>
    <row r="223" spans="1:1" x14ac:dyDescent="0.25">
      <c r="A223" s="73"/>
    </row>
    <row r="224" spans="1:1" x14ac:dyDescent="0.25">
      <c r="A224" s="73"/>
    </row>
    <row r="225" spans="1:1" x14ac:dyDescent="0.25">
      <c r="A225" s="73"/>
    </row>
    <row r="226" spans="1:1" x14ac:dyDescent="0.25">
      <c r="A226" s="73"/>
    </row>
    <row r="227" spans="1:1" x14ac:dyDescent="0.25">
      <c r="A227" s="73"/>
    </row>
    <row r="228" spans="1:1" x14ac:dyDescent="0.25">
      <c r="A228" s="73"/>
    </row>
    <row r="229" spans="1:1" x14ac:dyDescent="0.25">
      <c r="A229" s="73"/>
    </row>
    <row r="230" spans="1:1" x14ac:dyDescent="0.25">
      <c r="A230" s="73"/>
    </row>
    <row r="231" spans="1:1" x14ac:dyDescent="0.25">
      <c r="A231" s="73"/>
    </row>
    <row r="232" spans="1:1" x14ac:dyDescent="0.25">
      <c r="A232" s="73"/>
    </row>
    <row r="233" spans="1:1" x14ac:dyDescent="0.25">
      <c r="A233" s="73"/>
    </row>
    <row r="234" spans="1:1" x14ac:dyDescent="0.25">
      <c r="A234" s="73"/>
    </row>
    <row r="235" spans="1:1" x14ac:dyDescent="0.25">
      <c r="A235" s="73"/>
    </row>
    <row r="236" spans="1:1" x14ac:dyDescent="0.25">
      <c r="A236" s="73"/>
    </row>
    <row r="237" spans="1:1" x14ac:dyDescent="0.25">
      <c r="A237" s="73"/>
    </row>
    <row r="238" spans="1:1" x14ac:dyDescent="0.25">
      <c r="A238" s="73"/>
    </row>
    <row r="239" spans="1:1" x14ac:dyDescent="0.25">
      <c r="A239" s="73"/>
    </row>
    <row r="240" spans="1:1" x14ac:dyDescent="0.25">
      <c r="A240" s="73"/>
    </row>
    <row r="241" spans="1:1" x14ac:dyDescent="0.25">
      <c r="A241" s="73"/>
    </row>
    <row r="242" spans="1:1" x14ac:dyDescent="0.25">
      <c r="A242" s="73"/>
    </row>
    <row r="243" spans="1:1" x14ac:dyDescent="0.25">
      <c r="A243" s="73"/>
    </row>
    <row r="244" spans="1:1" x14ac:dyDescent="0.25">
      <c r="A244" s="73"/>
    </row>
    <row r="245" spans="1:1" x14ac:dyDescent="0.25">
      <c r="A245" s="73"/>
    </row>
    <row r="246" spans="1:1" x14ac:dyDescent="0.25">
      <c r="A246" s="73"/>
    </row>
    <row r="247" spans="1:1" x14ac:dyDescent="0.25">
      <c r="A247" s="73"/>
    </row>
    <row r="248" spans="1:1" x14ac:dyDescent="0.25">
      <c r="A248" s="73"/>
    </row>
    <row r="249" spans="1:1" x14ac:dyDescent="0.25">
      <c r="A249" s="73"/>
    </row>
    <row r="250" spans="1:1" x14ac:dyDescent="0.25">
      <c r="A250" s="73"/>
    </row>
    <row r="251" spans="1:1" x14ac:dyDescent="0.25">
      <c r="A251" s="73"/>
    </row>
    <row r="252" spans="1:1" x14ac:dyDescent="0.25">
      <c r="A252" s="73"/>
    </row>
    <row r="253" spans="1:1" x14ac:dyDescent="0.25">
      <c r="A253" s="73"/>
    </row>
    <row r="254" spans="1:1" x14ac:dyDescent="0.25">
      <c r="A254" s="73"/>
    </row>
    <row r="255" spans="1:1" x14ac:dyDescent="0.25">
      <c r="A255" s="73"/>
    </row>
    <row r="256" spans="1:1" x14ac:dyDescent="0.25">
      <c r="A256" s="73"/>
    </row>
    <row r="257" spans="1:1" x14ac:dyDescent="0.25">
      <c r="A257" s="73"/>
    </row>
  </sheetData>
  <sheetProtection selectLockedCells="1" selectUnlockedCells="1"/>
  <mergeCells count="58">
    <mergeCell ref="C120:E120"/>
    <mergeCell ref="F120:J120"/>
    <mergeCell ref="C121:E121"/>
    <mergeCell ref="C119:E119"/>
    <mergeCell ref="F121:J121"/>
    <mergeCell ref="F119:J119"/>
    <mergeCell ref="A11:B11"/>
    <mergeCell ref="G11:J11"/>
    <mergeCell ref="G13:J13"/>
    <mergeCell ref="G14:J14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A112:J112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F36:F37"/>
    <mergeCell ref="A33:J33"/>
    <mergeCell ref="A31:J31"/>
    <mergeCell ref="A32:I32"/>
    <mergeCell ref="B23:G23"/>
    <mergeCell ref="H19:I19"/>
    <mergeCell ref="B20:G20"/>
    <mergeCell ref="H20:I20"/>
    <mergeCell ref="B21:G21"/>
    <mergeCell ref="H21:I21"/>
    <mergeCell ref="B22:G22"/>
    <mergeCell ref="H22:I22"/>
    <mergeCell ref="H23:I23"/>
    <mergeCell ref="B24:G24"/>
    <mergeCell ref="H24:I24"/>
    <mergeCell ref="B26:I26"/>
    <mergeCell ref="B28:I28"/>
    <mergeCell ref="A34:J34"/>
    <mergeCell ref="A80:J80"/>
    <mergeCell ref="A91:J91"/>
    <mergeCell ref="A36:A37"/>
    <mergeCell ref="B36:B37"/>
    <mergeCell ref="C36:C37"/>
    <mergeCell ref="D36:D37"/>
    <mergeCell ref="E36:E37"/>
    <mergeCell ref="G36:J36"/>
  </mergeCells>
  <printOptions horizontalCentered="1"/>
  <pageMargins left="0.59055118110236227" right="0" top="0" bottom="0" header="0.51181102362204722" footer="0.51181102362204722"/>
  <pageSetup paperSize="9" scale="56" firstPageNumber="0" orientation="portrait" verticalDpi="300" r:id="rId1"/>
  <headerFooter alignWithMargins="0"/>
  <rowBreaks count="2" manualBreakCount="2">
    <brk id="71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2023-12-07T18:42:49Z</cp:lastPrinted>
  <dcterms:created xsi:type="dcterms:W3CDTF">2022-01-19T09:48:20Z</dcterms:created>
  <dcterms:modified xsi:type="dcterms:W3CDTF">2023-12-21T14:09:13Z</dcterms:modified>
</cp:coreProperties>
</file>